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6db30335191046a5" Type="http://schemas.microsoft.com/office/2007/relationships/ui/extensibility" Target="customUI/customUI14.xm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7A2D7E96-6E34-419A-AE5F-296B3A7E7977}"/>
  <workbookPr codeName="ThisWorkbook"/>
  <mc:AlternateContent xmlns:mc="http://schemas.openxmlformats.org/markup-compatibility/2006">
    <mc:Choice Requires="x15">
      <x15ac:absPath xmlns:x15ac="http://schemas.microsoft.com/office/spreadsheetml/2010/11/ac" url="C:\Users\alexandru.partin\Desktop\SAN\A final 04\"/>
    </mc:Choice>
  </mc:AlternateContent>
  <workbookProtection workbookAlgorithmName="SHA-512" workbookHashValue="Mze6dTdPv8J4qii9n/oTYPWU/gsNoVcqfF8HgCM8SB4M3VUxtA++9SmGQTsQFUH08qsSnMWnwglyYSp/uHU9nw==" workbookSaltValue="1jPFl5AhTjXMMR7cogQm0g==" workbookSpinCount="100000" lockStructure="1"/>
  <bookViews>
    <workbookView xWindow="-120" yWindow="-120" windowWidth="29040" windowHeight="15720" tabRatio="908"/>
  </bookViews>
  <sheets>
    <sheet name="SAN" sheetId="37" r:id="rId1"/>
    <sheet name="c2Sp_Sext_cab_spital" sheetId="3" r:id="rId2"/>
    <sheet name="c2Sp_Sext_cab_ambulator" sheetId="23" r:id="rId3"/>
    <sheet name="c2Amb_spec" sheetId="22" r:id="rId4"/>
    <sheet name="c3tbcSp_Sext" sheetId="19" r:id="rId5"/>
    <sheet name="c4" sheetId="27" r:id="rId6"/>
    <sheet name="c7" sheetId="29" r:id="rId7"/>
    <sheet name="c10" sheetId="31" r:id="rId8"/>
    <sheet name="c14" sheetId="10" r:id="rId9"/>
    <sheet name="c15" sheetId="33" r:id="rId10"/>
    <sheet name="Laboratoare_sali_operatie" sheetId="34" r:id="rId11"/>
    <sheet name="Mama" sheetId="16" state="veryHidden" r:id="rId12"/>
    <sheet name="Copac2022" sheetId="14" state="veryHidden" r:id="rId13"/>
  </sheets>
  <functionGroups builtInGroupCount="18"/>
  <definedNames>
    <definedName name="ALERGOLOGIE_SI_IMUNOLOGIE">Copac2022!$B$2</definedName>
    <definedName name="ATI_1">Copac2022!$B$3:$R$3</definedName>
    <definedName name="ATI_2">Copac2022!$B$4:$R$4</definedName>
    <definedName name="ATI_3">Copac2022!$B$5:$R$5</definedName>
    <definedName name="ATI_4">Copac2022!$B$6:$R$6</definedName>
    <definedName name="ATI_5">Copac2022!$B$7:$R$7</definedName>
    <definedName name="ATI_COPII_1">Copac2022!$B$8:$C$8</definedName>
    <definedName name="ATI_COPII_2">Copac2022!$B$9:$C$9</definedName>
    <definedName name="ATI_COPII_3">Copac2022!$B$10:$C$10</definedName>
    <definedName name="ATI_COPII_4">Copac2022!$B$11:$C$11</definedName>
    <definedName name="ATI_COPII_5">Copac2022!$B$12:$C$12</definedName>
    <definedName name="ATI_COPII_6">Copac2022!$B$13:$C$13</definedName>
    <definedName name="BOLI_CRONICE">Copac2022!$B$18</definedName>
    <definedName name="BOLI_INFECŢIOASE_1">Copac2022!$B$29:$G$29</definedName>
    <definedName name="BOLI_INFECŢIOASE_2">Copac2022!$B$30:$G$30</definedName>
    <definedName name="BOLI_INFECŢIOASE_3">Copac2022!$B$31:$G$31</definedName>
    <definedName name="BOLI_INFECŢIOASE_4">Copac2022!$B$32:$G$32</definedName>
    <definedName name="BOLI_INFECŢIOASE_5">Copac2022!$B$33:$G$33</definedName>
    <definedName name="BOLI_INFECŢIOASE_6">Copac2022!$B$34:$G$34</definedName>
    <definedName name="BOLI_INFECTIOASE_COPII_1">Copac2022!$B$19:$D$19</definedName>
    <definedName name="BOLI_INFECTIOASE_COPII_2">Copac2022!$B$20:$D$20</definedName>
    <definedName name="BOLI_INFECTIOASE_COPII_3">Copac2022!$B$21:$D$21</definedName>
    <definedName name="BOLI_INFECTIOASE_COPII_4">Copac2022!$B$22:$D$22</definedName>
    <definedName name="BOLI_INFECTIOASE_COPII_5">Copac2022!$B$23:$D$23</definedName>
    <definedName name="BOLI_INFECTIOASE_COPII_6">Copac2022!$B$24:$D$24</definedName>
    <definedName name="BOLI_INFECTIOASE_HIV_SIDA_1">Copac2022!$B$25</definedName>
    <definedName name="BOLI_INFECTIOASE_HIV_SIDA_2">Copac2022!$B$26</definedName>
    <definedName name="BOLI_INFECTIOASE_SI_TROPICALE">Copac2022!$B$28:$C$28</definedName>
    <definedName name="BOLI_PROFESIONALE">Copac2022!$B$35</definedName>
    <definedName name="CARDIOLOGIE_1">Copac2022!$B$36:$G$36</definedName>
    <definedName name="CARDIOLOGIE_2">Copac2022!$B$37:$G$37</definedName>
    <definedName name="CARDIOLOGIE_3">Copac2022!$B$38:$G$38</definedName>
    <definedName name="CARDIOLOGIE_4">Copac2022!$B$39:$G$39</definedName>
    <definedName name="CARDIOLOGIE_PEDIATRICA_1">Copac2022!$B$43</definedName>
    <definedName name="CARDIOLOGIE_PEDIATRICA_2">Copac2022!$B$44</definedName>
    <definedName name="CARDIOLOGIE_PEDIATRICA_3">Copac2022!$B$45</definedName>
    <definedName name="CHIRURGIE_CARDIACA_SI_A_VASELOR_MARI">Copac2022!$B$47</definedName>
    <definedName name="CHIRURGIE_CARDIOVASCULARA_1">Copac2022!$B$48:$F$48</definedName>
    <definedName name="CHIRURGIE_CARDIOVASCULARA_2">Copac2022!$B$49:$F$49</definedName>
    <definedName name="CHIRURGIE_ENDOCRINA">Copac2022!$B$51</definedName>
    <definedName name="CHIRURGIE_GENERALA_1">Copac2022!$B$52:$Y$52</definedName>
    <definedName name="CHIRURGIE_GENERALA_2">Copac2022!$B$53:$Y$53</definedName>
    <definedName name="CHIRURGIE_GENERALA_3">Copac2022!$B$54:$Y$54</definedName>
    <definedName name="CHIRURGIE_GENERALA_4">Copac2022!$B$55:$Y$55</definedName>
    <definedName name="CHIRURGIE_GENERALA_5">Copac2022!$B$56:$Y$56</definedName>
    <definedName name="CHIRURGIE_ONCOLOGICA_1">Copac2022!$B$59:$H$59</definedName>
    <definedName name="CHIRURGIE_ONCOLOGICA_2">Copac2022!$B$60:$H$60</definedName>
    <definedName name="CHIRURGIE_ONCOLOGICA_3">Copac2022!$B$61:$H$61</definedName>
    <definedName name="CHIRURGIE_ONCOLOGICA_ORL_CHIRURGIE_CERVICO_FACIALA_SI_ONCOLOGIE_LARINGIANA">Copac2022!$B$62</definedName>
    <definedName name="CHIRURGIE_ORALA_SI_MAXILO_FACIALA_1">Copac2022!$B$63:$F$63</definedName>
    <definedName name="CHIRURGIE_ORALA_SI_MAXILO_FACIALA_2">Copac2022!$B$64:$F$64</definedName>
    <definedName name="CHIRURGIE_ORALA_SI_MAXILO_FACIALA_3">Copac2022!$B$65:$F$65</definedName>
    <definedName name="CHIRURGIE_ORALA_SI_MAXILO_FACIALA_4">Copac2022!$B$66:$F$66</definedName>
    <definedName name="CHIRURGIE_ORALA_SI_MAXILO_FACIALA_5">Copac2022!$B$67:$F$67</definedName>
    <definedName name="CHIRURGIE_PEDIATRICA_1">Copac2022!$B$68:$H$68</definedName>
    <definedName name="CHIRURGIE_PEDIATRICA_2">Copac2022!$B$69:$H$69</definedName>
    <definedName name="CHIRURGIE_PLASTICA_MICROCHIRURGIE_RECONSTRUCTIVA">Copac2022!$B$74:$D$74</definedName>
    <definedName name="CHIRURGIE_SI_ORTOPEDIE_INFANTILA_PEDIATRICA">Copac2022!$B$75:$E$75</definedName>
    <definedName name="CHIRURGIE_TORACICA">Copac2022!$B$77</definedName>
    <definedName name="CHIRURGIE_TORACICA_TBC">Copac2022!$B$76</definedName>
    <definedName name="CHIRURGIE_VASCULARA_1">Copac2022!$B$78</definedName>
    <definedName name="CRONICI_1">Copac2022!$B$81</definedName>
    <definedName name="CRONICI_2">Copac2022!$B$82</definedName>
    <definedName name="DERMATOVENEROLOGIE_1">Copac2022!$B$83:$D$83</definedName>
    <definedName name="DERMATOVENEROLOGIE_2">Copac2022!$B$84:$D$84</definedName>
    <definedName name="DERMATOVENEROLOGIE_3">Copac2022!$B$85:$D$85</definedName>
    <definedName name="DIABET_ZAHARAT_NUTRITIE_SI_BOLI_METABOLICE_1">Copac2022!$B$87:$D$87</definedName>
    <definedName name="DIABET_ZAHARAT_NUTRITIE_SI_BOLI_METABOLICE_2">Copac2022!$B$88:$D$88</definedName>
    <definedName name="DIABET_ZAHARAT_NUTRITIE_SI_BOLI_METABOLICE_3">Copac2022!$B$89:$D$89</definedName>
    <definedName name="ENDOCRINOLOGIE_1">Copac2022!$B$91:$I$91</definedName>
    <definedName name="ENDOCRINOLOGIE_2">Copac2022!$B$92:$I$92</definedName>
    <definedName name="ENDOCRINOLOGIE_3">Copac2022!$B$93:$I$93</definedName>
    <definedName name="ENDOCRINOLOGIE_4">Copac2022!$B$94:$I$94</definedName>
    <definedName name="ENDOCRINOLOGIE_5">Copac2022!$B$95:$I$95</definedName>
    <definedName name="ENDOCRINOLOGIE_6">Copac2022!$B$96:$I$96</definedName>
    <definedName name="ENDOCRINOLOGIE_7">Copac2022!$B$97:$I$97</definedName>
    <definedName name="GASTROENTEROLOGIE_1">Copac2022!$B$99:$D$99</definedName>
    <definedName name="GASTROENTEROLOGIE_2">Copac2022!$B$100:$D$100</definedName>
    <definedName name="GASTROENTEROLOGIE_HEPATOLOGIE">Copac2022!$B$102</definedName>
    <definedName name="GERIATRIE_SI_GERONTOLOGIE_1">Copac2022!$B$104</definedName>
    <definedName name="GERIATRIE_SI_GERONTOLOGIE_2">Copac2022!$B$105</definedName>
    <definedName name="GERIATRIE_SI_GERONTOLOGIE_3">Copac2022!$B$106</definedName>
    <definedName name="GERIATRIE_SI_GERONTOLOGIE_4">Copac2022!$B$107</definedName>
    <definedName name="GINECOLOGIE_1">Copac2022!$B$108:$C$108</definedName>
    <definedName name="GINECOLOGIE_2">Copac2022!$B$109:$C$109</definedName>
    <definedName name="HEMATOLOGIE_1">Copac2022!$B$111:$D$111</definedName>
    <definedName name="HEMATOLOGIE_2">Copac2022!$B$112:$D$112</definedName>
    <definedName name="HEMATOLOGIE_3">Copac2022!$B$113:$D$113</definedName>
    <definedName name="HEMATOLOGIE_4">Copac2022!$B$114:$D$114</definedName>
    <definedName name="HEMATOLOGIE_5">Copac2022!$B$115:$D$115</definedName>
    <definedName name="HEMATOLOGIE_6">Copac2022!$B$116:$D$116</definedName>
    <definedName name="HEMATOLOGIE_HEMOFILIE">Copac2022!$B$117</definedName>
    <definedName name="MEDICINA_INTERNA_1">Copac2022!$B$124:$V$124</definedName>
    <definedName name="MEDICINA_INTERNA_2">Copac2022!$B$125:$V$125</definedName>
    <definedName name="MEDICINA_INTERNA_3">Copac2022!$B$126:$V$126</definedName>
    <definedName name="MEDICINA_INTERNA_CRONICI">Copac2022!$B$123</definedName>
    <definedName name="NEFROLOGIE_1">Copac2022!$B$128:$G$128</definedName>
    <definedName name="NEFROLOGIE_2">Copac2022!$B$129:$G$129</definedName>
    <definedName name="NEFROLOGIE_3">Copac2022!$B$130:$G$130</definedName>
    <definedName name="NEFROLOGIE_PEDIATRICA">Copac2022!$B$131:$D$131</definedName>
    <definedName name="NEFROLOGIE_PENTRU_DIABETICI">Copac2022!$B$132</definedName>
    <definedName name="NEONATOLOGIE_1">Copac2022!$B$133:$D$133</definedName>
    <definedName name="NEONATOLOGIE_2">Copac2022!$B$134:$D$134</definedName>
    <definedName name="NEONATOLOGIE_PREMATURI">Copac2022!$B$135</definedName>
    <definedName name="NEUROCHIRURGIE_1">Copac2022!$B$137:$E$137</definedName>
    <definedName name="NEUROCHIRURGIE_2">Copac2022!$B$138:$E$138</definedName>
    <definedName name="NEUROCHIRURGIE_3">Copac2022!$B$139:$E$139</definedName>
    <definedName name="NEUROCHIRURGIE_4">Copac2022!$B$140:$E$140</definedName>
    <definedName name="NEUROCHIRURGIE_5">Copac2022!$B$141:$E$141</definedName>
    <definedName name="NEUROLOGIE_1">Copac2022!$B$142:$I$142</definedName>
    <definedName name="NEUROLOGIE_2">Copac2022!$B$143:$I$143</definedName>
    <definedName name="NEUROLOGIE_PEDIATRICA">Copac2022!$B$145:$C$145</definedName>
    <definedName name="OBSTETRICA_1">Copac2022!$B$149:$C$149</definedName>
    <definedName name="OBSTETRICA_2">Copac2022!$B$150:$C$150</definedName>
    <definedName name="OBSTETRICA_3">Copac2022!$B$151:$C$151</definedName>
    <definedName name="OBSTETRICA_4">Copac2022!$B$152:$C$152</definedName>
    <definedName name="OBSTETRICA_FIZIOLOGICA">Copac2022!$B$153</definedName>
    <definedName name="OBSTETRICA_GINECOLOGIE_1">Copac2022!$B$154:$N$154</definedName>
    <definedName name="OBSTETRICA_GINECOLOGIE_2">Copac2022!$B$155:$N$155</definedName>
    <definedName name="OBSTETRICA_GINECOLOGIE_3">Copac2022!$B$156:$N$156</definedName>
    <definedName name="OBSTETRICA_GINECOLOGIE_4">Copac2022!$B$157:$N$157</definedName>
    <definedName name="OBSTETRICA_GINECOLOGIE_NASTERI_PRECIPITATE">Copac2022!$B$159</definedName>
    <definedName name="OBSTETRICA_PATOLOGICA">Copac2022!$B$161</definedName>
    <definedName name="OFTALMOLOGIE_1">Copac2022!$B$162:$C$162</definedName>
    <definedName name="OFTALMOLOGIE_2">Copac2022!$B$163:$C$163</definedName>
    <definedName name="OFTALMOLOGIE_3">Copac2022!$B$164:$C$164</definedName>
    <definedName name="ONCOLOGIE_MEDICALA_1">Copac2022!$B$170:$D$170</definedName>
    <definedName name="ONCOLOGIE_MEDICALA_2">Copac2022!$B$171:$D$171</definedName>
    <definedName name="ONCOLOGIE_PEDIATRICA">Copac2022!$B$172</definedName>
    <definedName name="ORL">Copac2022!$B$177:$F$177</definedName>
    <definedName name="ORL_MICROCHIRURGIE_OTOLOGICA">Copac2022!$B$176</definedName>
    <definedName name="ORTOPEDIE_SI_TRAUMATOLOGIE_1">Copac2022!$B$180:$I$180</definedName>
    <definedName name="ORTOPEDIE_SI_TRAUMATOLOGIE_2">Copac2022!$B$181:$I$181</definedName>
    <definedName name="ORTOPEDIE_SI_TRAUMATOLOGIE_3">Copac2022!$B$182:$I$182</definedName>
    <definedName name="PEDIATRIE_1">Copac2022!$B$192:$AD$192</definedName>
    <definedName name="PEDIATRIE_2">Copac2022!$B$193:$AD$193</definedName>
    <definedName name="PEDIATRIE_3">Copac2022!$B$194:$AD$194</definedName>
    <definedName name="PEDIATRIE_4">Copac2022!$B$195:$AD$195</definedName>
    <definedName name="PEDIATRIE_5">Copac2022!$B$196:$AD$196</definedName>
    <definedName name="PEDIATRIE_6">Copac2022!$B$197:$AD$197</definedName>
    <definedName name="PEDIATRIE_NEFROLOGIE">Copac2022!$B$199</definedName>
    <definedName name="PNEUMOLOGIE_COPII_DIN_SECTIILE_TBC">Copac2022!$B$201</definedName>
    <definedName name="PNEUMOLOGIE_DIN_SECTIILE_MEDICALE">Copac2022!$B$202:$C$202</definedName>
    <definedName name="PNEUMOLOGIE_DIN_SECTIILE_TBC_1">Copac2022!$B$205:$I$205</definedName>
    <definedName name="PNEUMOLOGIE_DIN_SECTIILE_TBC_2">Copac2022!$B$206:$I$206</definedName>
    <definedName name="PNEUMOLOGIE_DIN_SECTIILE_TBC_3">Copac2022!$B$207:$I$207</definedName>
    <definedName name="PNEUMOLOGIE_DIN_SECTIILE_TBC_4">Copac2022!$B$208:$I$208</definedName>
    <definedName name="PNEUMOLOGIE_DIN_SECTIILE_TBC_5">Copac2022!$B$209:$I$209</definedName>
    <definedName name="PNEUMOLOGIE_DIN_SECTIILE_TBC_6">Copac2022!$B$210:$I$210</definedName>
    <definedName name="PNEUMOLOGIE_DIN_SECTIILE_TBC_7">Copac2022!$B$211:$I$211</definedName>
    <definedName name="PNEUMOLOGIE_DIN_SECTIILE_TBC_8">Copac2022!$B$212:$I$212</definedName>
    <definedName name="PNEUMOLOGIE_TBC_1">Copac2022!$B$216</definedName>
    <definedName name="PNEUMOLOGIE_TBC_2">Copac2022!$B$217</definedName>
    <definedName name="PNEUMOLOGIE_TBC_3">Copac2022!$B$218</definedName>
    <definedName name="PNEUMOLOGIE_TBC_4">Copac2022!$B$219</definedName>
    <definedName name="PNEUMOLOGIE_TBC_5">Copac2022!$B$220</definedName>
    <definedName name="PNEUMOLOGIE_TBC_6">Copac2022!$B$221</definedName>
    <definedName name="PSIHIATRIE_1">Copac2022!$B$230:$M$230</definedName>
    <definedName name="PSIHIATRIE_2">Copac2022!$B$231:$M$231</definedName>
    <definedName name="PSIHIATRIE_3">Copac2022!$B$232:$M$232</definedName>
    <definedName name="PSIHIATRIE_ACUTI_1">Copac2022!$B$233:$I$233</definedName>
    <definedName name="PSIHIATRIE_ACUTI_10">Copac2022!$B$242:$I$242</definedName>
    <definedName name="PSIHIATRIE_ACUTI_11">Copac2022!$B$243:$I$243</definedName>
    <definedName name="PSIHIATRIE_ACUTI_12">Copac2022!$B$244:$I$244</definedName>
    <definedName name="PSIHIATRIE_ACUTI_13">Copac2022!$B$245:$I$245</definedName>
    <definedName name="PSIHIATRIE_ACUTI_14">Copac2022!$B$246:$I$246</definedName>
    <definedName name="PSIHIATRIE_ACUTI_15">Copac2022!$B$247:$I$247</definedName>
    <definedName name="PSIHIATRIE_ACUTI_16">Copac2022!$B$248:$I$248</definedName>
    <definedName name="PSIHIATRIE_ACUTI_2">Copac2022!$B$234:$I$234</definedName>
    <definedName name="PSIHIATRIE_ACUTI_3">Copac2022!$B$235:$I$235</definedName>
    <definedName name="PSIHIATRIE_ACUTI_4">Copac2022!$B$236:$I$236</definedName>
    <definedName name="PSIHIATRIE_ACUTI_5">Copac2022!$B$237:$I$237</definedName>
    <definedName name="PSIHIATRIE_ACUTI_6">Copac2022!$B$238:$I$238</definedName>
    <definedName name="PSIHIATRIE_ACUTI_7">Copac2022!$B$239:$I$239</definedName>
    <definedName name="PSIHIATRIE_ACUTI_8">Copac2022!$B$240:$I$240</definedName>
    <definedName name="PSIHIATRIE_ACUTI_9">Copac2022!$B$241:$I$241</definedName>
    <definedName name="PSIHIATRIE_CRONICI_1">Copac2022!$B$250:$K$250</definedName>
    <definedName name="PSIHIATRIE_CRONICI_10">Copac2022!$B$259:$K$259</definedName>
    <definedName name="PSIHIATRIE_CRONICI_11">Copac2022!$B$260:$K$260</definedName>
    <definedName name="PSIHIATRIE_CRONICI_12">Copac2022!$B$261:$K$261</definedName>
    <definedName name="PSIHIATRIE_CRONICI_13">Copac2022!$B$262:$K$262</definedName>
    <definedName name="PSIHIATRIE_CRONICI_14">Copac2022!$B$263:$K$263</definedName>
    <definedName name="PSIHIATRIE_CRONICI_15">Copac2022!$B$264:$K$264</definedName>
    <definedName name="PSIHIATRIE_CRONICI_16">Copac2022!$B$265:$K$265</definedName>
    <definedName name="PSIHIATRIE_CRONICI_2">Copac2022!$B$251:$K$251</definedName>
    <definedName name="PSIHIATRIE_CRONICI_3">Copac2022!$B$252:$K$252</definedName>
    <definedName name="PSIHIATRIE_CRONICI_4">Copac2022!$B$253:$K$253</definedName>
    <definedName name="PSIHIATRIE_CRONICI_5">Copac2022!$B$254:$K$254</definedName>
    <definedName name="PSIHIATRIE_CRONICI_6">Copac2022!$B$255:$K$255</definedName>
    <definedName name="PSIHIATRIE_CRONICI_7">Copac2022!$B$256:$K$256</definedName>
    <definedName name="PSIHIATRIE_CRONICI_8">Copac2022!$B$257:$K$257</definedName>
    <definedName name="PSIHIATRIE_CRONICI_9">Copac2022!$B$258:$K$258</definedName>
    <definedName name="PSIHIATRIE_DROGODEPENDENTA">Copac2022!$B$266:$C$266</definedName>
    <definedName name="PSIHIATRIE_GERONTOPSIHIATRIE">Copac2022!$B$267</definedName>
    <definedName name="PSIHIATRIE_PEDIATRICA_COPII">Copac2022!$B$268:$D$268</definedName>
    <definedName name="PSIHIATRIE_PSIHOSOMATICA">Copac2022!$B$269</definedName>
    <definedName name="PSIHIATRIE_PSIHOZE">Copac2022!$B$270</definedName>
    <definedName name="RADIOTERAPIE_1">Copac2022!$B$273:$F$273</definedName>
    <definedName name="RADIOTERAPIE_2">Copac2022!$B$274:$F$274</definedName>
    <definedName name="RADIOTERAPIE_3">Copac2022!$B$275:$F$275</definedName>
    <definedName name="RADIOTERAPIE_M_AP_N">Copac2022!$B$276</definedName>
    <definedName name="RECUPERARE_BOLI_CARDIOVASCULARE_1">Copac2022!$B$278</definedName>
    <definedName name="RECUPERARE_BOLI_CARDIOVASCULARE_10">Copac2022!$B$287</definedName>
    <definedName name="RECUPERARE_BOLI_CARDIOVASCULARE_2">Copac2022!$B$279</definedName>
    <definedName name="RECUPERARE_BOLI_CARDIOVASCULARE_3">Copac2022!$B$280</definedName>
    <definedName name="RECUPERARE_BOLI_CARDIOVASCULARE_4">Copac2022!$B$281</definedName>
    <definedName name="RECUPERARE_BOLI_CARDIOVASCULARE_5">Copac2022!$B$282</definedName>
    <definedName name="RECUPERARE_BOLI_CARDIOVASCULARE_6">Copac2022!$B$283</definedName>
    <definedName name="RECUPERARE_BOLI_CARDIOVASCULARE_7">Copac2022!$B$284</definedName>
    <definedName name="RECUPERARE_BOLI_CARDIOVASCULARE_8">Copac2022!$B$285</definedName>
    <definedName name="RECUPERARE_BOLI_CARDIOVASCULARE_9">Copac2022!$B$286</definedName>
    <definedName name="RECUPERARE_MEDICINA_FIZICA_SI_BALNEOLOGIE_1">Copac2022!$B$298:$H$298</definedName>
    <definedName name="RECUPERARE_MEDICINA_FIZICA_SI_BALNEOLOGIE_2">Copac2022!$B$299:$H$299</definedName>
    <definedName name="RECUPERARE_MEDICINA_FIZICA_SI_BALNEOLOGIE_3">Copac2022!$B$300:$H$300</definedName>
    <definedName name="RECUPERARE_NEUROPSIHOMOTORIE_COPII">Copac2022!$B$313</definedName>
    <definedName name="RECUPERARE_ORTOPEDIE_SI_TRAUMATOLOGIE">Copac2022!$B$316</definedName>
    <definedName name="REUMATOLOGIE_1">Copac2022!$B$319</definedName>
    <definedName name="REUMATOLOGIE_2">Copac2022!$B$320</definedName>
    <definedName name="REUMATOLOGIE_3">Copac2022!$B$321</definedName>
    <definedName name="Sectii">Copac2022!$A$2:$A$332</definedName>
    <definedName name="Tip_clinic">Copac2022!$B$347:$B$348</definedName>
    <definedName name="Tip_sectie">Copac2022!$A$347:$A$348</definedName>
    <definedName name="TOXICOLOGIE_1">Copac2022!$B$323</definedName>
    <definedName name="TOXICOLOGIE_2">Copac2022!$B$324</definedName>
    <definedName name="TOXICOMANIE">Copac2022!$B$326</definedName>
    <definedName name="UROLOGIE_1">Copac2022!$B$327:$F$327</definedName>
    <definedName name="UROLOGIE_2">Copac2022!$B$328:$F$328</definedName>
    <definedName name="UROLOGIE_3">Copac2022!$B$329:$F$329</definedName>
    <definedName name="UROLOGIE_4">Copac2022!$B$330:$F$330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3" i="19" l="1"/>
  <c r="F212" i="19"/>
  <c r="F211" i="19"/>
  <c r="F210" i="19"/>
  <c r="F209" i="19"/>
  <c r="F208" i="19"/>
  <c r="F207" i="19"/>
  <c r="F206" i="19"/>
  <c r="F313" i="3" l="1"/>
  <c r="F312" i="3"/>
  <c r="F311" i="3"/>
  <c r="F310" i="3"/>
  <c r="F309" i="3"/>
  <c r="F308" i="3"/>
  <c r="F307" i="3"/>
  <c r="F306" i="3"/>
  <c r="A26" i="31" l="1"/>
  <c r="C15" i="31"/>
  <c r="Y139" i="19"/>
  <c r="Y140" i="19"/>
  <c r="Y141" i="19"/>
  <c r="Y142" i="19"/>
  <c r="Y143" i="19"/>
  <c r="Y144" i="19"/>
  <c r="Y145" i="19"/>
  <c r="Y146" i="19"/>
  <c r="Y147" i="19"/>
  <c r="Y148" i="19"/>
  <c r="Y149" i="19"/>
  <c r="Y150" i="19"/>
  <c r="Y151" i="19"/>
  <c r="Y152" i="19"/>
  <c r="Y153" i="19"/>
  <c r="Y154" i="19"/>
  <c r="Y155" i="19"/>
  <c r="Y156" i="19"/>
  <c r="Y157" i="19"/>
  <c r="Y158" i="19"/>
  <c r="Y159" i="19"/>
  <c r="Y160" i="19"/>
  <c r="Y161" i="19"/>
  <c r="Y162" i="19"/>
  <c r="Y163" i="19"/>
  <c r="Y164" i="19"/>
  <c r="Y165" i="19"/>
  <c r="Y166" i="19"/>
  <c r="Y167" i="19"/>
  <c r="Y168" i="19"/>
  <c r="Y169" i="19"/>
  <c r="Y170" i="19"/>
  <c r="Y171" i="19"/>
  <c r="Y172" i="19"/>
  <c r="Y138" i="19"/>
  <c r="V138" i="19"/>
  <c r="W138" i="19"/>
  <c r="X138" i="19"/>
  <c r="V139" i="19"/>
  <c r="W139" i="19"/>
  <c r="X139" i="19"/>
  <c r="V140" i="19"/>
  <c r="W140" i="19"/>
  <c r="X140" i="19"/>
  <c r="V141" i="19"/>
  <c r="W141" i="19"/>
  <c r="X141" i="19"/>
  <c r="V142" i="19"/>
  <c r="W142" i="19"/>
  <c r="X142" i="19"/>
  <c r="V143" i="19"/>
  <c r="W143" i="19"/>
  <c r="X143" i="19"/>
  <c r="V144" i="19"/>
  <c r="W144" i="19"/>
  <c r="X144" i="19"/>
  <c r="V145" i="19"/>
  <c r="W145" i="19"/>
  <c r="X145" i="19"/>
  <c r="V146" i="19"/>
  <c r="W146" i="19"/>
  <c r="X146" i="19"/>
  <c r="V147" i="19"/>
  <c r="W147" i="19"/>
  <c r="X147" i="19"/>
  <c r="V148" i="19"/>
  <c r="W148" i="19"/>
  <c r="X148" i="19"/>
  <c r="V149" i="19"/>
  <c r="W149" i="19"/>
  <c r="X149" i="19"/>
  <c r="V150" i="19"/>
  <c r="W150" i="19"/>
  <c r="X150" i="19"/>
  <c r="V151" i="19"/>
  <c r="W151" i="19"/>
  <c r="X151" i="19"/>
  <c r="V152" i="19"/>
  <c r="W152" i="19"/>
  <c r="X152" i="19"/>
  <c r="V153" i="19"/>
  <c r="W153" i="19"/>
  <c r="X153" i="19"/>
  <c r="V154" i="19"/>
  <c r="W154" i="19"/>
  <c r="X154" i="19"/>
  <c r="V155" i="19"/>
  <c r="W155" i="19"/>
  <c r="X155" i="19"/>
  <c r="V156" i="19"/>
  <c r="W156" i="19"/>
  <c r="X156" i="19"/>
  <c r="V157" i="19"/>
  <c r="W157" i="19"/>
  <c r="X157" i="19"/>
  <c r="V158" i="19"/>
  <c r="W158" i="19"/>
  <c r="X158" i="19"/>
  <c r="V159" i="19"/>
  <c r="W159" i="19"/>
  <c r="X159" i="19"/>
  <c r="V160" i="19"/>
  <c r="W160" i="19"/>
  <c r="X160" i="19"/>
  <c r="V161" i="19"/>
  <c r="W161" i="19"/>
  <c r="X161" i="19"/>
  <c r="V162" i="19"/>
  <c r="W162" i="19"/>
  <c r="X162" i="19"/>
  <c r="V163" i="19"/>
  <c r="W163" i="19"/>
  <c r="X163" i="19"/>
  <c r="V164" i="19"/>
  <c r="W164" i="19"/>
  <c r="X164" i="19"/>
  <c r="V165" i="19"/>
  <c r="W165" i="19"/>
  <c r="X165" i="19"/>
  <c r="V166" i="19"/>
  <c r="W166" i="19"/>
  <c r="X166" i="19"/>
  <c r="V167" i="19"/>
  <c r="W167" i="19"/>
  <c r="X167" i="19"/>
  <c r="V168" i="19"/>
  <c r="W168" i="19"/>
  <c r="X168" i="19"/>
  <c r="V169" i="19"/>
  <c r="W169" i="19"/>
  <c r="X169" i="19"/>
  <c r="V170" i="19"/>
  <c r="W170" i="19"/>
  <c r="X170" i="19"/>
  <c r="V171" i="19"/>
  <c r="W171" i="19"/>
  <c r="X171" i="19"/>
  <c r="V172" i="19"/>
  <c r="W172" i="19"/>
  <c r="X172" i="19"/>
  <c r="Y132" i="3"/>
  <c r="Y133" i="3"/>
  <c r="Y134" i="3"/>
  <c r="Y135" i="3"/>
  <c r="Y136" i="3"/>
  <c r="Y137" i="3"/>
  <c r="Y138" i="3"/>
  <c r="Y139" i="3"/>
  <c r="Y140" i="3"/>
  <c r="Y141" i="3"/>
  <c r="Y142" i="3"/>
  <c r="Y143" i="3"/>
  <c r="Y144" i="3"/>
  <c r="Y145" i="3"/>
  <c r="Y146" i="3"/>
  <c r="Y147" i="3"/>
  <c r="Y148" i="3"/>
  <c r="Y149" i="3"/>
  <c r="Y150" i="3"/>
  <c r="Y151" i="3"/>
  <c r="Y152" i="3"/>
  <c r="Y153" i="3"/>
  <c r="Y154" i="3"/>
  <c r="Y155" i="3"/>
  <c r="Y156" i="3"/>
  <c r="Y157" i="3"/>
  <c r="Y158" i="3"/>
  <c r="Y159" i="3"/>
  <c r="Y160" i="3"/>
  <c r="Y161" i="3"/>
  <c r="Y162" i="3"/>
  <c r="Y163" i="3"/>
  <c r="Y164" i="3"/>
  <c r="Y165" i="3"/>
  <c r="Y166" i="3"/>
  <c r="Y167" i="3"/>
  <c r="Y168" i="3"/>
  <c r="Y169" i="3"/>
  <c r="Y170" i="3"/>
  <c r="Y171" i="3"/>
  <c r="Y172" i="3"/>
  <c r="Y173" i="3"/>
  <c r="Y174" i="3"/>
  <c r="Y175" i="3"/>
  <c r="Y176" i="3"/>
  <c r="Y177" i="3"/>
  <c r="Y178" i="3"/>
  <c r="Y179" i="3"/>
  <c r="Y180" i="3"/>
  <c r="Y181" i="3"/>
  <c r="Y182" i="3"/>
  <c r="Y183" i="3"/>
  <c r="Y184" i="3"/>
  <c r="Y185" i="3"/>
  <c r="Y186" i="3"/>
  <c r="Y187" i="3"/>
  <c r="Y188" i="3"/>
  <c r="Y189" i="3"/>
  <c r="Y190" i="3"/>
  <c r="Y191" i="3"/>
  <c r="Y192" i="3"/>
  <c r="Y193" i="3"/>
  <c r="Y194" i="3"/>
  <c r="Y195" i="3"/>
  <c r="Y196" i="3"/>
  <c r="Y197" i="3"/>
  <c r="Y198" i="3"/>
  <c r="Y199" i="3"/>
  <c r="Y200" i="3"/>
  <c r="Y201" i="3"/>
  <c r="Y202" i="3"/>
  <c r="Y203" i="3"/>
  <c r="Y204" i="3"/>
  <c r="Y205" i="3"/>
  <c r="Y206" i="3"/>
  <c r="Y207" i="3"/>
  <c r="Y208" i="3"/>
  <c r="Y209" i="3"/>
  <c r="Y210" i="3"/>
  <c r="Y211" i="3"/>
  <c r="Y212" i="3"/>
  <c r="Y213" i="3"/>
  <c r="Y214" i="3"/>
  <c r="Y215" i="3"/>
  <c r="Y216" i="3"/>
  <c r="Y217" i="3"/>
  <c r="Y218" i="3"/>
  <c r="Y219" i="3"/>
  <c r="Y220" i="3"/>
  <c r="Y221" i="3"/>
  <c r="Y222" i="3"/>
  <c r="Y223" i="3"/>
  <c r="Y224" i="3"/>
  <c r="Y225" i="3"/>
  <c r="Y226" i="3"/>
  <c r="Y227" i="3"/>
  <c r="Y228" i="3"/>
  <c r="Y229" i="3"/>
  <c r="Y230" i="3"/>
  <c r="Y231" i="3"/>
  <c r="Y232" i="3"/>
  <c r="Y233" i="3"/>
  <c r="Y234" i="3"/>
  <c r="Y235" i="3"/>
  <c r="Y236" i="3"/>
  <c r="Y237" i="3"/>
  <c r="Y238" i="3"/>
  <c r="Y239" i="3"/>
  <c r="Y240" i="3"/>
  <c r="Y241" i="3"/>
  <c r="Y242" i="3"/>
  <c r="Y243" i="3"/>
  <c r="Y244" i="3"/>
  <c r="Y245" i="3"/>
  <c r="Y246" i="3"/>
  <c r="Y247" i="3"/>
  <c r="Y248" i="3"/>
  <c r="Y249" i="3"/>
  <c r="Y250" i="3"/>
  <c r="Y251" i="3"/>
  <c r="Y252" i="3"/>
  <c r="Y253" i="3"/>
  <c r="Y254" i="3"/>
  <c r="Y255" i="3"/>
  <c r="Y256" i="3"/>
  <c r="Y257" i="3"/>
  <c r="Y258" i="3"/>
  <c r="Y259" i="3"/>
  <c r="Y260" i="3"/>
  <c r="Y261" i="3"/>
  <c r="Y262" i="3"/>
  <c r="Y263" i="3"/>
  <c r="Y264" i="3"/>
  <c r="Y265" i="3"/>
  <c r="Y266" i="3"/>
  <c r="Y267" i="3"/>
  <c r="Y268" i="3"/>
  <c r="Y269" i="3"/>
  <c r="Y270" i="3"/>
  <c r="Y271" i="3"/>
  <c r="Y272" i="3"/>
  <c r="Y273" i="3"/>
  <c r="Y274" i="3"/>
  <c r="Y275" i="3"/>
  <c r="Y276" i="3"/>
  <c r="Y277" i="3"/>
  <c r="Y278" i="3"/>
  <c r="Y279" i="3"/>
  <c r="Y131" i="3"/>
  <c r="E169" i="37"/>
  <c r="F169" i="37"/>
  <c r="G169" i="37"/>
  <c r="U130" i="3"/>
  <c r="U18" i="10"/>
  <c r="D34" i="34" l="1"/>
  <c r="C6" i="34"/>
  <c r="L59" i="19" l="1"/>
  <c r="J59" i="19"/>
  <c r="B59" i="19"/>
  <c r="D59" i="19"/>
  <c r="U19" i="10"/>
  <c r="C18" i="10"/>
  <c r="C19" i="10"/>
  <c r="S56" i="19"/>
  <c r="T56" i="19"/>
  <c r="U56" i="19"/>
  <c r="V56" i="19"/>
  <c r="W56" i="19"/>
  <c r="X56" i="19"/>
  <c r="Y56" i="19"/>
  <c r="S57" i="19"/>
  <c r="T57" i="19"/>
  <c r="U57" i="19"/>
  <c r="V57" i="19"/>
  <c r="W57" i="19"/>
  <c r="X57" i="19"/>
  <c r="Y57" i="19"/>
  <c r="Y55" i="19"/>
  <c r="X55" i="19"/>
  <c r="W55" i="19"/>
  <c r="V55" i="19"/>
  <c r="U55" i="19"/>
  <c r="T55" i="19"/>
  <c r="S55" i="19"/>
  <c r="R57" i="19"/>
  <c r="R56" i="19"/>
  <c r="R55" i="19"/>
  <c r="N18" i="10" l="1"/>
  <c r="T172" i="19"/>
  <c r="S172" i="19"/>
  <c r="R172" i="19"/>
  <c r="Q172" i="19"/>
  <c r="T171" i="19"/>
  <c r="S171" i="19"/>
  <c r="R171" i="19"/>
  <c r="Q171" i="19"/>
  <c r="T170" i="19"/>
  <c r="S170" i="19"/>
  <c r="R170" i="19"/>
  <c r="Q170" i="19"/>
  <c r="T169" i="19"/>
  <c r="S169" i="19"/>
  <c r="R169" i="19"/>
  <c r="Q169" i="19"/>
  <c r="T168" i="19"/>
  <c r="S168" i="19"/>
  <c r="R168" i="19"/>
  <c r="Q168" i="19"/>
  <c r="T167" i="19"/>
  <c r="S167" i="19"/>
  <c r="R167" i="19"/>
  <c r="Q167" i="19"/>
  <c r="T166" i="19"/>
  <c r="S166" i="19"/>
  <c r="R166" i="19"/>
  <c r="Q166" i="19"/>
  <c r="T165" i="19"/>
  <c r="S165" i="19"/>
  <c r="R165" i="19"/>
  <c r="Q165" i="19"/>
  <c r="T164" i="19"/>
  <c r="S164" i="19"/>
  <c r="R164" i="19"/>
  <c r="Q164" i="19"/>
  <c r="T163" i="19"/>
  <c r="S163" i="19"/>
  <c r="R163" i="19"/>
  <c r="Q163" i="19"/>
  <c r="T162" i="19"/>
  <c r="S162" i="19"/>
  <c r="R162" i="19"/>
  <c r="Q162" i="19"/>
  <c r="T161" i="19"/>
  <c r="S161" i="19"/>
  <c r="R161" i="19"/>
  <c r="Q161" i="19"/>
  <c r="T160" i="19"/>
  <c r="S160" i="19"/>
  <c r="R160" i="19"/>
  <c r="Q160" i="19"/>
  <c r="T159" i="19"/>
  <c r="S159" i="19"/>
  <c r="R159" i="19"/>
  <c r="Q159" i="19"/>
  <c r="T158" i="19"/>
  <c r="S158" i="19"/>
  <c r="R158" i="19"/>
  <c r="Q158" i="19"/>
  <c r="T157" i="19"/>
  <c r="S157" i="19"/>
  <c r="R157" i="19"/>
  <c r="Q157" i="19"/>
  <c r="T156" i="19"/>
  <c r="S156" i="19"/>
  <c r="R156" i="19"/>
  <c r="Q156" i="19"/>
  <c r="T155" i="19"/>
  <c r="S155" i="19"/>
  <c r="R155" i="19"/>
  <c r="Q155" i="19"/>
  <c r="T154" i="19"/>
  <c r="S154" i="19"/>
  <c r="R154" i="19"/>
  <c r="Q154" i="19"/>
  <c r="T153" i="19"/>
  <c r="S153" i="19"/>
  <c r="R153" i="19"/>
  <c r="Q153" i="19"/>
  <c r="T152" i="19"/>
  <c r="S152" i="19"/>
  <c r="R152" i="19"/>
  <c r="Q152" i="19"/>
  <c r="T151" i="19"/>
  <c r="S151" i="19"/>
  <c r="R151" i="19"/>
  <c r="Q151" i="19"/>
  <c r="T150" i="19"/>
  <c r="S150" i="19"/>
  <c r="R150" i="19"/>
  <c r="Q150" i="19"/>
  <c r="T149" i="19"/>
  <c r="S149" i="19"/>
  <c r="R149" i="19"/>
  <c r="Q149" i="19"/>
  <c r="T148" i="19"/>
  <c r="S148" i="19"/>
  <c r="R148" i="19"/>
  <c r="Q148" i="19"/>
  <c r="T147" i="19"/>
  <c r="S147" i="19"/>
  <c r="R147" i="19"/>
  <c r="Q147" i="19"/>
  <c r="T146" i="19"/>
  <c r="S146" i="19"/>
  <c r="R146" i="19"/>
  <c r="Q146" i="19"/>
  <c r="T145" i="19"/>
  <c r="S145" i="19"/>
  <c r="R145" i="19"/>
  <c r="Q145" i="19"/>
  <c r="T144" i="19"/>
  <c r="S144" i="19"/>
  <c r="R144" i="19"/>
  <c r="Q144" i="19"/>
  <c r="T143" i="19"/>
  <c r="S143" i="19"/>
  <c r="R143" i="19"/>
  <c r="Q143" i="19"/>
  <c r="T142" i="19"/>
  <c r="S142" i="19"/>
  <c r="R142" i="19"/>
  <c r="Q142" i="19"/>
  <c r="T141" i="19"/>
  <c r="S141" i="19"/>
  <c r="R141" i="19"/>
  <c r="Q141" i="19"/>
  <c r="T140" i="19"/>
  <c r="S140" i="19"/>
  <c r="R140" i="19"/>
  <c r="Q140" i="19"/>
  <c r="T139" i="19"/>
  <c r="S139" i="19"/>
  <c r="R139" i="19"/>
  <c r="Q139" i="19"/>
  <c r="O172" i="19"/>
  <c r="O171" i="19"/>
  <c r="O170" i="19"/>
  <c r="O169" i="19"/>
  <c r="O168" i="19"/>
  <c r="O167" i="19"/>
  <c r="O166" i="19"/>
  <c r="O165" i="19"/>
  <c r="O164" i="19"/>
  <c r="O163" i="19"/>
  <c r="O162" i="19"/>
  <c r="O161" i="19"/>
  <c r="O160" i="19"/>
  <c r="O159" i="19"/>
  <c r="O158" i="19"/>
  <c r="O157" i="19"/>
  <c r="O156" i="19"/>
  <c r="O155" i="19"/>
  <c r="O154" i="19"/>
  <c r="O153" i="19"/>
  <c r="O152" i="19"/>
  <c r="O151" i="19"/>
  <c r="O150" i="19"/>
  <c r="O149" i="19"/>
  <c r="O148" i="19"/>
  <c r="O147" i="19"/>
  <c r="O146" i="19"/>
  <c r="O145" i="19"/>
  <c r="O144" i="19"/>
  <c r="O143" i="19"/>
  <c r="O142" i="19"/>
  <c r="O141" i="19"/>
  <c r="O140" i="19"/>
  <c r="O139" i="19"/>
  <c r="T138" i="19"/>
  <c r="S138" i="19"/>
  <c r="R138" i="19"/>
  <c r="Q138" i="19"/>
  <c r="Q272" i="3"/>
  <c r="O138" i="19"/>
  <c r="P137" i="19"/>
  <c r="F137" i="19"/>
  <c r="G137" i="19"/>
  <c r="H137" i="19"/>
  <c r="I137" i="19"/>
  <c r="J137" i="19"/>
  <c r="K137" i="19"/>
  <c r="L137" i="19"/>
  <c r="M137" i="19"/>
  <c r="N137" i="19"/>
  <c r="E137" i="19"/>
  <c r="O131" i="3"/>
  <c r="X131" i="3" s="1"/>
  <c r="P130" i="3"/>
  <c r="G130" i="3"/>
  <c r="Q130" i="3" s="1"/>
  <c r="H130" i="3"/>
  <c r="I130" i="3"/>
  <c r="J130" i="3"/>
  <c r="K130" i="3"/>
  <c r="L130" i="3"/>
  <c r="M130" i="3"/>
  <c r="N130" i="3"/>
  <c r="F130" i="3"/>
  <c r="E130" i="3"/>
  <c r="O174" i="3"/>
  <c r="X174" i="3" s="1"/>
  <c r="O173" i="3"/>
  <c r="X173" i="3" s="1"/>
  <c r="O172" i="3"/>
  <c r="X172" i="3" s="1"/>
  <c r="O171" i="3"/>
  <c r="X171" i="3" s="1"/>
  <c r="O170" i="3"/>
  <c r="O169" i="3"/>
  <c r="X169" i="3" s="1"/>
  <c r="O168" i="3"/>
  <c r="X168" i="3" s="1"/>
  <c r="O167" i="3"/>
  <c r="X167" i="3" s="1"/>
  <c r="O166" i="3"/>
  <c r="X166" i="3" s="1"/>
  <c r="O165" i="3"/>
  <c r="X165" i="3" s="1"/>
  <c r="O164" i="3"/>
  <c r="O163" i="3"/>
  <c r="O162" i="3"/>
  <c r="X162" i="3" s="1"/>
  <c r="O161" i="3"/>
  <c r="X161" i="3" s="1"/>
  <c r="O160" i="3"/>
  <c r="X160" i="3" s="1"/>
  <c r="O159" i="3"/>
  <c r="X159" i="3" s="1"/>
  <c r="O158" i="3"/>
  <c r="O157" i="3"/>
  <c r="X157" i="3" s="1"/>
  <c r="O156" i="3"/>
  <c r="X156" i="3" s="1"/>
  <c r="O155" i="3"/>
  <c r="X155" i="3" s="1"/>
  <c r="O154" i="3"/>
  <c r="X154" i="3" s="1"/>
  <c r="O153" i="3"/>
  <c r="X153" i="3" s="1"/>
  <c r="O152" i="3"/>
  <c r="O151" i="3"/>
  <c r="X151" i="3" s="1"/>
  <c r="O150" i="3"/>
  <c r="X150" i="3" s="1"/>
  <c r="O149" i="3"/>
  <c r="O148" i="3"/>
  <c r="X148" i="3" s="1"/>
  <c r="O147" i="3"/>
  <c r="X147" i="3" s="1"/>
  <c r="O146" i="3"/>
  <c r="X146" i="3" s="1"/>
  <c r="O145" i="3"/>
  <c r="O144" i="3"/>
  <c r="O143" i="3"/>
  <c r="X143" i="3" s="1"/>
  <c r="O142" i="3"/>
  <c r="X142" i="3" s="1"/>
  <c r="O141" i="3"/>
  <c r="X141" i="3" s="1"/>
  <c r="O140" i="3"/>
  <c r="O139" i="3"/>
  <c r="X139" i="3" s="1"/>
  <c r="O138" i="3"/>
  <c r="O137" i="3"/>
  <c r="X137" i="3" s="1"/>
  <c r="O136" i="3"/>
  <c r="X136" i="3" s="1"/>
  <c r="O135" i="3"/>
  <c r="X135" i="3" s="1"/>
  <c r="O134" i="3"/>
  <c r="O133" i="3"/>
  <c r="X133" i="3" s="1"/>
  <c r="O132" i="3"/>
  <c r="T174" i="3"/>
  <c r="S174" i="3"/>
  <c r="R174" i="3"/>
  <c r="Q174" i="3"/>
  <c r="T173" i="3"/>
  <c r="S173" i="3"/>
  <c r="R173" i="3"/>
  <c r="Q173" i="3"/>
  <c r="T172" i="3"/>
  <c r="S172" i="3"/>
  <c r="R172" i="3"/>
  <c r="Q172" i="3"/>
  <c r="T171" i="3"/>
  <c r="S171" i="3"/>
  <c r="R171" i="3"/>
  <c r="Q171" i="3"/>
  <c r="T170" i="3"/>
  <c r="S170" i="3"/>
  <c r="R170" i="3"/>
  <c r="Q170" i="3"/>
  <c r="T169" i="3"/>
  <c r="S169" i="3"/>
  <c r="R169" i="3"/>
  <c r="Q169" i="3"/>
  <c r="T168" i="3"/>
  <c r="S168" i="3"/>
  <c r="R168" i="3"/>
  <c r="Q168" i="3"/>
  <c r="T167" i="3"/>
  <c r="S167" i="3"/>
  <c r="R167" i="3"/>
  <c r="Q167" i="3"/>
  <c r="T166" i="3"/>
  <c r="S166" i="3"/>
  <c r="R166" i="3"/>
  <c r="Q166" i="3"/>
  <c r="T165" i="3"/>
  <c r="S165" i="3"/>
  <c r="R165" i="3"/>
  <c r="Q165" i="3"/>
  <c r="T164" i="3"/>
  <c r="S164" i="3"/>
  <c r="R164" i="3"/>
  <c r="Q164" i="3"/>
  <c r="T163" i="3"/>
  <c r="S163" i="3"/>
  <c r="R163" i="3"/>
  <c r="Q163" i="3"/>
  <c r="T162" i="3"/>
  <c r="S162" i="3"/>
  <c r="R162" i="3"/>
  <c r="Q162" i="3"/>
  <c r="T161" i="3"/>
  <c r="S161" i="3"/>
  <c r="R161" i="3"/>
  <c r="Q161" i="3"/>
  <c r="T160" i="3"/>
  <c r="S160" i="3"/>
  <c r="R160" i="3"/>
  <c r="Q160" i="3"/>
  <c r="T159" i="3"/>
  <c r="S159" i="3"/>
  <c r="R159" i="3"/>
  <c r="Q159" i="3"/>
  <c r="T158" i="3"/>
  <c r="S158" i="3"/>
  <c r="R158" i="3"/>
  <c r="Q158" i="3"/>
  <c r="T157" i="3"/>
  <c r="S157" i="3"/>
  <c r="R157" i="3"/>
  <c r="Q157" i="3"/>
  <c r="T156" i="3"/>
  <c r="S156" i="3"/>
  <c r="R156" i="3"/>
  <c r="Q156" i="3"/>
  <c r="T155" i="3"/>
  <c r="S155" i="3"/>
  <c r="R155" i="3"/>
  <c r="Q155" i="3"/>
  <c r="T154" i="3"/>
  <c r="S154" i="3"/>
  <c r="R154" i="3"/>
  <c r="Q154" i="3"/>
  <c r="T153" i="3"/>
  <c r="S153" i="3"/>
  <c r="R153" i="3"/>
  <c r="Q153" i="3"/>
  <c r="T152" i="3"/>
  <c r="S152" i="3"/>
  <c r="R152" i="3"/>
  <c r="Q152" i="3"/>
  <c r="T151" i="3"/>
  <c r="S151" i="3"/>
  <c r="R151" i="3"/>
  <c r="Q151" i="3"/>
  <c r="T150" i="3"/>
  <c r="S150" i="3"/>
  <c r="R150" i="3"/>
  <c r="Q150" i="3"/>
  <c r="T149" i="3"/>
  <c r="S149" i="3"/>
  <c r="R149" i="3"/>
  <c r="Q149" i="3"/>
  <c r="T148" i="3"/>
  <c r="S148" i="3"/>
  <c r="R148" i="3"/>
  <c r="Q148" i="3"/>
  <c r="T147" i="3"/>
  <c r="S147" i="3"/>
  <c r="R147" i="3"/>
  <c r="Q147" i="3"/>
  <c r="T146" i="3"/>
  <c r="S146" i="3"/>
  <c r="R146" i="3"/>
  <c r="Q146" i="3"/>
  <c r="T145" i="3"/>
  <c r="S145" i="3"/>
  <c r="R145" i="3"/>
  <c r="Q145" i="3"/>
  <c r="T144" i="3"/>
  <c r="S144" i="3"/>
  <c r="R144" i="3"/>
  <c r="Q144" i="3"/>
  <c r="T143" i="3"/>
  <c r="S143" i="3"/>
  <c r="R143" i="3"/>
  <c r="Q143" i="3"/>
  <c r="T142" i="3"/>
  <c r="S142" i="3"/>
  <c r="R142" i="3"/>
  <c r="Q142" i="3"/>
  <c r="T141" i="3"/>
  <c r="S141" i="3"/>
  <c r="R141" i="3"/>
  <c r="Q141" i="3"/>
  <c r="T140" i="3"/>
  <c r="S140" i="3"/>
  <c r="R140" i="3"/>
  <c r="Q140" i="3"/>
  <c r="T139" i="3"/>
  <c r="S139" i="3"/>
  <c r="R139" i="3"/>
  <c r="Q139" i="3"/>
  <c r="T138" i="3"/>
  <c r="S138" i="3"/>
  <c r="R138" i="3"/>
  <c r="Q138" i="3"/>
  <c r="T137" i="3"/>
  <c r="S137" i="3"/>
  <c r="R137" i="3"/>
  <c r="Q137" i="3"/>
  <c r="T136" i="3"/>
  <c r="S136" i="3"/>
  <c r="R136" i="3"/>
  <c r="Q136" i="3"/>
  <c r="T135" i="3"/>
  <c r="S135" i="3"/>
  <c r="R135" i="3"/>
  <c r="Q135" i="3"/>
  <c r="T134" i="3"/>
  <c r="S134" i="3"/>
  <c r="R134" i="3"/>
  <c r="Q134" i="3"/>
  <c r="T133" i="3"/>
  <c r="S133" i="3"/>
  <c r="R133" i="3"/>
  <c r="Q133" i="3"/>
  <c r="T132" i="3"/>
  <c r="S132" i="3"/>
  <c r="R132" i="3"/>
  <c r="Q132" i="3"/>
  <c r="T131" i="3"/>
  <c r="S131" i="3"/>
  <c r="R131" i="3"/>
  <c r="Q131" i="3"/>
  <c r="W174" i="3"/>
  <c r="V174" i="3"/>
  <c r="W173" i="3"/>
  <c r="V173" i="3"/>
  <c r="W172" i="3"/>
  <c r="V172" i="3"/>
  <c r="W171" i="3"/>
  <c r="V171" i="3"/>
  <c r="X170" i="3"/>
  <c r="W170" i="3"/>
  <c r="V170" i="3"/>
  <c r="W169" i="3"/>
  <c r="V169" i="3"/>
  <c r="W168" i="3"/>
  <c r="V168" i="3"/>
  <c r="W167" i="3"/>
  <c r="V167" i="3"/>
  <c r="W166" i="3"/>
  <c r="V166" i="3"/>
  <c r="W165" i="3"/>
  <c r="V165" i="3"/>
  <c r="X164" i="3"/>
  <c r="W164" i="3"/>
  <c r="V164" i="3"/>
  <c r="X163" i="3"/>
  <c r="W163" i="3"/>
  <c r="V163" i="3"/>
  <c r="W162" i="3"/>
  <c r="V162" i="3"/>
  <c r="W161" i="3"/>
  <c r="V161" i="3"/>
  <c r="W160" i="3"/>
  <c r="V160" i="3"/>
  <c r="W159" i="3"/>
  <c r="V159" i="3"/>
  <c r="X158" i="3"/>
  <c r="W158" i="3"/>
  <c r="V158" i="3"/>
  <c r="W157" i="3"/>
  <c r="V157" i="3"/>
  <c r="W156" i="3"/>
  <c r="V156" i="3"/>
  <c r="W155" i="3"/>
  <c r="V155" i="3"/>
  <c r="W154" i="3"/>
  <c r="V154" i="3"/>
  <c r="W153" i="3"/>
  <c r="V153" i="3"/>
  <c r="X152" i="3"/>
  <c r="W152" i="3"/>
  <c r="V152" i="3"/>
  <c r="W151" i="3"/>
  <c r="V151" i="3"/>
  <c r="W150" i="3"/>
  <c r="V150" i="3"/>
  <c r="X149" i="3"/>
  <c r="W149" i="3"/>
  <c r="V149" i="3"/>
  <c r="W148" i="3"/>
  <c r="V148" i="3"/>
  <c r="W147" i="3"/>
  <c r="V147" i="3"/>
  <c r="W146" i="3"/>
  <c r="V146" i="3"/>
  <c r="X145" i="3"/>
  <c r="W145" i="3"/>
  <c r="V145" i="3"/>
  <c r="X144" i="3"/>
  <c r="W144" i="3"/>
  <c r="V144" i="3"/>
  <c r="W143" i="3"/>
  <c r="V143" i="3"/>
  <c r="W142" i="3"/>
  <c r="V142" i="3"/>
  <c r="W141" i="3"/>
  <c r="V141" i="3"/>
  <c r="X140" i="3"/>
  <c r="W140" i="3"/>
  <c r="V140" i="3"/>
  <c r="W139" i="3"/>
  <c r="V139" i="3"/>
  <c r="X138" i="3"/>
  <c r="W138" i="3"/>
  <c r="V138" i="3"/>
  <c r="W137" i="3"/>
  <c r="V137" i="3"/>
  <c r="W136" i="3"/>
  <c r="V136" i="3"/>
  <c r="W135" i="3"/>
  <c r="V135" i="3"/>
  <c r="X134" i="3"/>
  <c r="W134" i="3"/>
  <c r="V134" i="3"/>
  <c r="W133" i="3"/>
  <c r="V133" i="3"/>
  <c r="X132" i="3"/>
  <c r="W132" i="3"/>
  <c r="V132" i="3"/>
  <c r="W131" i="3"/>
  <c r="V131" i="3"/>
  <c r="M18" i="10" l="1"/>
  <c r="X18" i="10"/>
  <c r="K18" i="10"/>
  <c r="V18" i="10"/>
  <c r="L18" i="10"/>
  <c r="W18" i="10"/>
  <c r="O137" i="19"/>
  <c r="S205" i="19"/>
  <c r="R205" i="19"/>
  <c r="C205" i="19"/>
  <c r="S204" i="19"/>
  <c r="R204" i="19"/>
  <c r="C204" i="19"/>
  <c r="S203" i="19"/>
  <c r="R203" i="19"/>
  <c r="C203" i="19"/>
  <c r="S202" i="19"/>
  <c r="R202" i="19"/>
  <c r="C202" i="19"/>
  <c r="S201" i="19"/>
  <c r="R201" i="19"/>
  <c r="C201" i="19"/>
  <c r="S200" i="19"/>
  <c r="R200" i="19"/>
  <c r="C200" i="19"/>
  <c r="S199" i="19"/>
  <c r="R199" i="19"/>
  <c r="C199" i="19"/>
  <c r="S198" i="19"/>
  <c r="R198" i="19"/>
  <c r="C198" i="19"/>
  <c r="Q197" i="19"/>
  <c r="P197" i="19"/>
  <c r="O197" i="19"/>
  <c r="N197" i="19"/>
  <c r="M197" i="19"/>
  <c r="L197" i="19"/>
  <c r="K197" i="19"/>
  <c r="J197" i="19"/>
  <c r="I197" i="19"/>
  <c r="H197" i="19"/>
  <c r="G197" i="19"/>
  <c r="F197" i="19"/>
  <c r="E197" i="19"/>
  <c r="D197" i="19"/>
  <c r="D187" i="19"/>
  <c r="C187" i="19"/>
  <c r="K181" i="19"/>
  <c r="L181" i="19" s="1"/>
  <c r="J181" i="19"/>
  <c r="K180" i="19"/>
  <c r="L180" i="19" s="1"/>
  <c r="J180" i="19"/>
  <c r="I180" i="19"/>
  <c r="I179" i="19"/>
  <c r="H179" i="19"/>
  <c r="G179" i="19"/>
  <c r="F179" i="19"/>
  <c r="E179" i="19"/>
  <c r="J179" i="19" s="1"/>
  <c r="D179" i="19"/>
  <c r="C179" i="19"/>
  <c r="C197" i="19" l="1"/>
  <c r="K179" i="19"/>
  <c r="F449" i="37" l="1"/>
  <c r="E449" i="37"/>
  <c r="D449" i="37"/>
  <c r="C449" i="37"/>
  <c r="C445" i="37" s="1"/>
  <c r="B449" i="37"/>
  <c r="H443" i="37"/>
  <c r="G443" i="37"/>
  <c r="F443" i="37"/>
  <c r="E443" i="37"/>
  <c r="H442" i="37"/>
  <c r="G442" i="37"/>
  <c r="F442" i="37"/>
  <c r="E442" i="37"/>
  <c r="H441" i="37"/>
  <c r="G441" i="37"/>
  <c r="F441" i="37"/>
  <c r="E441" i="37"/>
  <c r="H440" i="37"/>
  <c r="G440" i="37"/>
  <c r="F440" i="37"/>
  <c r="E440" i="37"/>
  <c r="H439" i="37"/>
  <c r="G439" i="37"/>
  <c r="F439" i="37"/>
  <c r="E439" i="37"/>
  <c r="H438" i="37"/>
  <c r="G438" i="37"/>
  <c r="F438" i="37"/>
  <c r="E438" i="37"/>
  <c r="H437" i="37"/>
  <c r="G437" i="37"/>
  <c r="F437" i="37"/>
  <c r="E437" i="37"/>
  <c r="H436" i="37"/>
  <c r="G436" i="37"/>
  <c r="F436" i="37"/>
  <c r="E436" i="37"/>
  <c r="H435" i="37"/>
  <c r="G435" i="37"/>
  <c r="F435" i="37"/>
  <c r="E435" i="37"/>
  <c r="H434" i="37"/>
  <c r="G434" i="37"/>
  <c r="F434" i="37"/>
  <c r="E434" i="37"/>
  <c r="H433" i="37"/>
  <c r="G433" i="37"/>
  <c r="F433" i="37"/>
  <c r="E433" i="37"/>
  <c r="H432" i="37"/>
  <c r="G432" i="37"/>
  <c r="F432" i="37"/>
  <c r="E432" i="37"/>
  <c r="H431" i="37"/>
  <c r="G431" i="37"/>
  <c r="F431" i="37"/>
  <c r="E431" i="37"/>
  <c r="H430" i="37"/>
  <c r="G430" i="37"/>
  <c r="F430" i="37"/>
  <c r="E430" i="37"/>
  <c r="H429" i="37"/>
  <c r="G429" i="37"/>
  <c r="F429" i="37"/>
  <c r="E429" i="37"/>
  <c r="H428" i="37"/>
  <c r="G428" i="37"/>
  <c r="F428" i="37"/>
  <c r="E428" i="37"/>
  <c r="H427" i="37"/>
  <c r="G427" i="37"/>
  <c r="F427" i="37"/>
  <c r="E427" i="37"/>
  <c r="H426" i="37"/>
  <c r="G426" i="37"/>
  <c r="F426" i="37"/>
  <c r="E426" i="37"/>
  <c r="H425" i="37"/>
  <c r="G425" i="37"/>
  <c r="F425" i="37"/>
  <c r="E425" i="37"/>
  <c r="H424" i="37"/>
  <c r="G424" i="37"/>
  <c r="F424" i="37"/>
  <c r="E424" i="37"/>
  <c r="H423" i="37"/>
  <c r="G423" i="37"/>
  <c r="F423" i="37"/>
  <c r="E423" i="37"/>
  <c r="H422" i="37"/>
  <c r="G422" i="37"/>
  <c r="F422" i="37"/>
  <c r="E422" i="37"/>
  <c r="H421" i="37"/>
  <c r="G421" i="37"/>
  <c r="F421" i="37"/>
  <c r="E421" i="37"/>
  <c r="H420" i="37"/>
  <c r="G420" i="37"/>
  <c r="F420" i="37"/>
  <c r="E420" i="37"/>
  <c r="H419" i="37"/>
  <c r="G419" i="37"/>
  <c r="F419" i="37"/>
  <c r="E419" i="37"/>
  <c r="H418" i="37"/>
  <c r="G418" i="37"/>
  <c r="F418" i="37"/>
  <c r="E418" i="37"/>
  <c r="H417" i="37"/>
  <c r="G417" i="37"/>
  <c r="F417" i="37"/>
  <c r="E417" i="37"/>
  <c r="H416" i="37"/>
  <c r="G416" i="37"/>
  <c r="F416" i="37"/>
  <c r="E416" i="37"/>
  <c r="H415" i="37"/>
  <c r="G415" i="37"/>
  <c r="F415" i="37"/>
  <c r="E415" i="37"/>
  <c r="H414" i="37"/>
  <c r="G414" i="37"/>
  <c r="F414" i="37"/>
  <c r="E414" i="37"/>
  <c r="H413" i="37"/>
  <c r="G413" i="37"/>
  <c r="F413" i="37"/>
  <c r="E413" i="37"/>
  <c r="H412" i="37"/>
  <c r="G412" i="37"/>
  <c r="F412" i="37"/>
  <c r="E412" i="37"/>
  <c r="H411" i="37"/>
  <c r="G411" i="37"/>
  <c r="F411" i="37"/>
  <c r="E411" i="37"/>
  <c r="H410" i="37"/>
  <c r="G410" i="37"/>
  <c r="F410" i="37"/>
  <c r="E410" i="37"/>
  <c r="H409" i="37"/>
  <c r="G409" i="37"/>
  <c r="F409" i="37"/>
  <c r="E409" i="37"/>
  <c r="H408" i="37"/>
  <c r="G408" i="37"/>
  <c r="F408" i="37"/>
  <c r="E408" i="37"/>
  <c r="H407" i="37"/>
  <c r="G407" i="37"/>
  <c r="F407" i="37"/>
  <c r="E407" i="37"/>
  <c r="H406" i="37"/>
  <c r="G406" i="37"/>
  <c r="F406" i="37"/>
  <c r="E406" i="37"/>
  <c r="H405" i="37"/>
  <c r="G405" i="37"/>
  <c r="F405" i="37"/>
  <c r="E405" i="37"/>
  <c r="H404" i="37"/>
  <c r="G404" i="37"/>
  <c r="F404" i="37"/>
  <c r="E404" i="37"/>
  <c r="H403" i="37"/>
  <c r="G403" i="37"/>
  <c r="F403" i="37"/>
  <c r="E403" i="37"/>
  <c r="H402" i="37"/>
  <c r="G402" i="37"/>
  <c r="F402" i="37"/>
  <c r="E402" i="37"/>
  <c r="H401" i="37"/>
  <c r="G401" i="37"/>
  <c r="F401" i="37"/>
  <c r="E401" i="37"/>
  <c r="H400" i="37"/>
  <c r="G400" i="37"/>
  <c r="F400" i="37"/>
  <c r="E400" i="37"/>
  <c r="H399" i="37"/>
  <c r="G399" i="37"/>
  <c r="F399" i="37"/>
  <c r="E399" i="37"/>
  <c r="H398" i="37"/>
  <c r="G398" i="37"/>
  <c r="F398" i="37"/>
  <c r="E398" i="37"/>
  <c r="H397" i="37"/>
  <c r="G397" i="37"/>
  <c r="F397" i="37"/>
  <c r="E397" i="37"/>
  <c r="H396" i="37"/>
  <c r="G396" i="37"/>
  <c r="F396" i="37"/>
  <c r="E396" i="37"/>
  <c r="H395" i="37"/>
  <c r="G395" i="37"/>
  <c r="F395" i="37"/>
  <c r="E395" i="37"/>
  <c r="H394" i="37"/>
  <c r="G394" i="37"/>
  <c r="F394" i="37"/>
  <c r="E394" i="37"/>
  <c r="H393" i="37"/>
  <c r="G393" i="37"/>
  <c r="F393" i="37"/>
  <c r="E393" i="37"/>
  <c r="H392" i="37"/>
  <c r="G392" i="37"/>
  <c r="F392" i="37"/>
  <c r="E392" i="37"/>
  <c r="P383" i="37"/>
  <c r="O383" i="37"/>
  <c r="N383" i="37"/>
  <c r="M383" i="37"/>
  <c r="L383" i="37"/>
  <c r="K383" i="37"/>
  <c r="J383" i="37"/>
  <c r="I383" i="37"/>
  <c r="H383" i="37"/>
  <c r="G383" i="37"/>
  <c r="P377" i="37"/>
  <c r="O377" i="37"/>
  <c r="N377" i="37"/>
  <c r="M377" i="37"/>
  <c r="L377" i="37"/>
  <c r="K377" i="37"/>
  <c r="J377" i="37"/>
  <c r="I377" i="37"/>
  <c r="H377" i="37"/>
  <c r="G377" i="37"/>
  <c r="P376" i="37"/>
  <c r="O376" i="37"/>
  <c r="N376" i="37"/>
  <c r="M376" i="37"/>
  <c r="L376" i="37"/>
  <c r="K376" i="37"/>
  <c r="J376" i="37"/>
  <c r="I376" i="37"/>
  <c r="H376" i="37"/>
  <c r="G376" i="37"/>
  <c r="P375" i="37"/>
  <c r="O375" i="37"/>
  <c r="N375" i="37"/>
  <c r="M375" i="37"/>
  <c r="L375" i="37"/>
  <c r="K375" i="37"/>
  <c r="J375" i="37"/>
  <c r="I375" i="37"/>
  <c r="H375" i="37"/>
  <c r="G375" i="37"/>
  <c r="P374" i="37"/>
  <c r="O374" i="37"/>
  <c r="N374" i="37"/>
  <c r="M374" i="37"/>
  <c r="L374" i="37"/>
  <c r="K374" i="37"/>
  <c r="J374" i="37"/>
  <c r="I374" i="37"/>
  <c r="H374" i="37"/>
  <c r="G374" i="37"/>
  <c r="P372" i="37"/>
  <c r="O372" i="37"/>
  <c r="N372" i="37"/>
  <c r="M372" i="37"/>
  <c r="L372" i="37"/>
  <c r="K372" i="37"/>
  <c r="J372" i="37"/>
  <c r="I372" i="37"/>
  <c r="H372" i="37"/>
  <c r="G372" i="37"/>
  <c r="P370" i="37"/>
  <c r="O370" i="37"/>
  <c r="N370" i="37"/>
  <c r="M370" i="37"/>
  <c r="L370" i="37"/>
  <c r="K370" i="37"/>
  <c r="J370" i="37"/>
  <c r="I370" i="37"/>
  <c r="H370" i="37"/>
  <c r="G370" i="37"/>
  <c r="P367" i="37"/>
  <c r="O367" i="37"/>
  <c r="N367" i="37"/>
  <c r="M367" i="37"/>
  <c r="L367" i="37"/>
  <c r="K367" i="37"/>
  <c r="J367" i="37"/>
  <c r="I367" i="37"/>
  <c r="H367" i="37"/>
  <c r="G367" i="37"/>
  <c r="P366" i="37"/>
  <c r="O366" i="37"/>
  <c r="N366" i="37"/>
  <c r="M366" i="37"/>
  <c r="L366" i="37"/>
  <c r="K366" i="37"/>
  <c r="J366" i="37"/>
  <c r="I366" i="37"/>
  <c r="H366" i="37"/>
  <c r="G366" i="37"/>
  <c r="P365" i="37"/>
  <c r="O365" i="37"/>
  <c r="N365" i="37"/>
  <c r="M365" i="37"/>
  <c r="L365" i="37"/>
  <c r="K365" i="37"/>
  <c r="J365" i="37"/>
  <c r="I365" i="37"/>
  <c r="H365" i="37"/>
  <c r="G365" i="37"/>
  <c r="P364" i="37"/>
  <c r="O364" i="37"/>
  <c r="N364" i="37"/>
  <c r="M364" i="37"/>
  <c r="L364" i="37"/>
  <c r="K364" i="37"/>
  <c r="J364" i="37"/>
  <c r="I364" i="37"/>
  <c r="H364" i="37"/>
  <c r="G364" i="37"/>
  <c r="P361" i="37"/>
  <c r="O361" i="37"/>
  <c r="N361" i="37"/>
  <c r="M361" i="37"/>
  <c r="L361" i="37"/>
  <c r="K361" i="37"/>
  <c r="J361" i="37"/>
  <c r="I361" i="37"/>
  <c r="H361" i="37"/>
  <c r="G361" i="37"/>
  <c r="P360" i="37"/>
  <c r="O360" i="37"/>
  <c r="N360" i="37"/>
  <c r="M360" i="37"/>
  <c r="L360" i="37"/>
  <c r="K360" i="37"/>
  <c r="J360" i="37"/>
  <c r="I360" i="37"/>
  <c r="H360" i="37"/>
  <c r="G360" i="37"/>
  <c r="P358" i="37"/>
  <c r="O358" i="37"/>
  <c r="N358" i="37"/>
  <c r="M358" i="37"/>
  <c r="L358" i="37"/>
  <c r="K358" i="37"/>
  <c r="J358" i="37"/>
  <c r="I358" i="37"/>
  <c r="H358" i="37"/>
  <c r="G358" i="37"/>
  <c r="P357" i="37"/>
  <c r="O357" i="37"/>
  <c r="N357" i="37"/>
  <c r="M357" i="37"/>
  <c r="L357" i="37"/>
  <c r="K357" i="37"/>
  <c r="J357" i="37"/>
  <c r="I357" i="37"/>
  <c r="H357" i="37"/>
  <c r="G357" i="37"/>
  <c r="P355" i="37"/>
  <c r="O355" i="37"/>
  <c r="N355" i="37"/>
  <c r="M355" i="37"/>
  <c r="L355" i="37"/>
  <c r="K355" i="37"/>
  <c r="J355" i="37"/>
  <c r="I355" i="37"/>
  <c r="H355" i="37"/>
  <c r="G355" i="37"/>
  <c r="P354" i="37"/>
  <c r="O354" i="37"/>
  <c r="N354" i="37"/>
  <c r="M354" i="37"/>
  <c r="L354" i="37"/>
  <c r="K354" i="37"/>
  <c r="J354" i="37"/>
  <c r="I354" i="37"/>
  <c r="H354" i="37"/>
  <c r="G354" i="37"/>
  <c r="P353" i="37"/>
  <c r="O353" i="37"/>
  <c r="N353" i="37"/>
  <c r="M353" i="37"/>
  <c r="L353" i="37"/>
  <c r="K353" i="37"/>
  <c r="J353" i="37"/>
  <c r="I353" i="37"/>
  <c r="H353" i="37"/>
  <c r="G353" i="37"/>
  <c r="P352" i="37"/>
  <c r="O352" i="37"/>
  <c r="N352" i="37"/>
  <c r="M352" i="37"/>
  <c r="L352" i="37"/>
  <c r="K352" i="37"/>
  <c r="J352" i="37"/>
  <c r="I352" i="37"/>
  <c r="H352" i="37"/>
  <c r="G352" i="37"/>
  <c r="P351" i="37"/>
  <c r="O351" i="37"/>
  <c r="N351" i="37"/>
  <c r="M351" i="37"/>
  <c r="L351" i="37"/>
  <c r="K351" i="37"/>
  <c r="J351" i="37"/>
  <c r="I351" i="37"/>
  <c r="H351" i="37"/>
  <c r="G351" i="37"/>
  <c r="P349" i="37"/>
  <c r="O349" i="37"/>
  <c r="N349" i="37"/>
  <c r="M349" i="37"/>
  <c r="L349" i="37"/>
  <c r="K349" i="37"/>
  <c r="J349" i="37"/>
  <c r="I349" i="37"/>
  <c r="H349" i="37"/>
  <c r="G349" i="37"/>
  <c r="P347" i="37"/>
  <c r="O347" i="37"/>
  <c r="N347" i="37"/>
  <c r="M347" i="37"/>
  <c r="L347" i="37"/>
  <c r="K347" i="37"/>
  <c r="J347" i="37"/>
  <c r="I347" i="37"/>
  <c r="H347" i="37"/>
  <c r="G347" i="37"/>
  <c r="P345" i="37"/>
  <c r="O345" i="37"/>
  <c r="N345" i="37"/>
  <c r="M345" i="37"/>
  <c r="L345" i="37"/>
  <c r="K345" i="37"/>
  <c r="J345" i="37"/>
  <c r="I345" i="37"/>
  <c r="H345" i="37"/>
  <c r="G345" i="37"/>
  <c r="P343" i="37"/>
  <c r="O343" i="37"/>
  <c r="N343" i="37"/>
  <c r="M343" i="37"/>
  <c r="L343" i="37"/>
  <c r="K343" i="37"/>
  <c r="J343" i="37"/>
  <c r="I343" i="37"/>
  <c r="H343" i="37"/>
  <c r="G343" i="37"/>
  <c r="P340" i="37"/>
  <c r="O340" i="37"/>
  <c r="N340" i="37"/>
  <c r="M340" i="37"/>
  <c r="L340" i="37"/>
  <c r="K340" i="37"/>
  <c r="J340" i="37"/>
  <c r="I340" i="37"/>
  <c r="H340" i="37"/>
  <c r="G340" i="37"/>
  <c r="P337" i="37"/>
  <c r="O337" i="37"/>
  <c r="N337" i="37"/>
  <c r="M337" i="37"/>
  <c r="L337" i="37"/>
  <c r="L329" i="37" s="1"/>
  <c r="K337" i="37"/>
  <c r="J337" i="37"/>
  <c r="I337" i="37"/>
  <c r="H337" i="37"/>
  <c r="G337" i="37"/>
  <c r="P335" i="37"/>
  <c r="O335" i="37"/>
  <c r="N335" i="37"/>
  <c r="M335" i="37"/>
  <c r="L335" i="37"/>
  <c r="K335" i="37"/>
  <c r="J335" i="37"/>
  <c r="I335" i="37"/>
  <c r="H335" i="37"/>
  <c r="G335" i="37"/>
  <c r="P332" i="37"/>
  <c r="O332" i="37"/>
  <c r="N332" i="37"/>
  <c r="M332" i="37"/>
  <c r="L332" i="37"/>
  <c r="K332" i="37"/>
  <c r="J332" i="37"/>
  <c r="I332" i="37"/>
  <c r="H332" i="37"/>
  <c r="G332" i="37"/>
  <c r="P331" i="37"/>
  <c r="O331" i="37"/>
  <c r="N331" i="37"/>
  <c r="M331" i="37"/>
  <c r="L331" i="37"/>
  <c r="K331" i="37"/>
  <c r="J331" i="37"/>
  <c r="I331" i="37"/>
  <c r="H331" i="37"/>
  <c r="G331" i="37"/>
  <c r="P330" i="37"/>
  <c r="O330" i="37"/>
  <c r="N330" i="37"/>
  <c r="M330" i="37"/>
  <c r="L330" i="37"/>
  <c r="K330" i="37"/>
  <c r="J330" i="37"/>
  <c r="I330" i="37"/>
  <c r="H330" i="37"/>
  <c r="G330" i="37"/>
  <c r="T320" i="37"/>
  <c r="S320" i="37"/>
  <c r="R320" i="37"/>
  <c r="Q320" i="37"/>
  <c r="P320" i="37"/>
  <c r="O320" i="37"/>
  <c r="N320" i="37"/>
  <c r="M320" i="37"/>
  <c r="L320" i="37"/>
  <c r="K320" i="37"/>
  <c r="J320" i="37"/>
  <c r="I320" i="37"/>
  <c r="H320" i="37"/>
  <c r="G320" i="37"/>
  <c r="F320" i="37"/>
  <c r="E320" i="37"/>
  <c r="T314" i="37"/>
  <c r="S314" i="37"/>
  <c r="R314" i="37"/>
  <c r="Q314" i="37"/>
  <c r="P314" i="37"/>
  <c r="O314" i="37"/>
  <c r="N314" i="37"/>
  <c r="M314" i="37"/>
  <c r="L314" i="37"/>
  <c r="K314" i="37"/>
  <c r="J314" i="37"/>
  <c r="I314" i="37"/>
  <c r="H314" i="37"/>
  <c r="G314" i="37"/>
  <c r="F314" i="37"/>
  <c r="E314" i="37"/>
  <c r="T313" i="37"/>
  <c r="S313" i="37"/>
  <c r="R313" i="37"/>
  <c r="Q313" i="37"/>
  <c r="P313" i="37"/>
  <c r="O313" i="37"/>
  <c r="N313" i="37"/>
  <c r="M313" i="37"/>
  <c r="L313" i="37"/>
  <c r="K313" i="37"/>
  <c r="J313" i="37"/>
  <c r="I313" i="37"/>
  <c r="H313" i="37"/>
  <c r="G313" i="37"/>
  <c r="F313" i="37"/>
  <c r="E313" i="37"/>
  <c r="T312" i="37"/>
  <c r="S312" i="37"/>
  <c r="R312" i="37"/>
  <c r="Q312" i="37"/>
  <c r="P312" i="37"/>
  <c r="O312" i="37"/>
  <c r="N312" i="37"/>
  <c r="M312" i="37"/>
  <c r="L312" i="37"/>
  <c r="K312" i="37"/>
  <c r="J312" i="37"/>
  <c r="I312" i="37"/>
  <c r="H312" i="37"/>
  <c r="G312" i="37"/>
  <c r="F312" i="37"/>
  <c r="E312" i="37"/>
  <c r="T311" i="37"/>
  <c r="S311" i="37"/>
  <c r="R311" i="37"/>
  <c r="Q311" i="37"/>
  <c r="P311" i="37"/>
  <c r="O311" i="37"/>
  <c r="N311" i="37"/>
  <c r="M311" i="37"/>
  <c r="L311" i="37"/>
  <c r="K311" i="37"/>
  <c r="J311" i="37"/>
  <c r="I311" i="37"/>
  <c r="H311" i="37"/>
  <c r="G311" i="37"/>
  <c r="F311" i="37"/>
  <c r="E311" i="37"/>
  <c r="T309" i="37"/>
  <c r="S309" i="37"/>
  <c r="R309" i="37"/>
  <c r="Q309" i="37"/>
  <c r="P309" i="37"/>
  <c r="O309" i="37"/>
  <c r="N309" i="37"/>
  <c r="M309" i="37"/>
  <c r="L309" i="37"/>
  <c r="K309" i="37"/>
  <c r="J309" i="37"/>
  <c r="I309" i="37"/>
  <c r="H309" i="37"/>
  <c r="G309" i="37"/>
  <c r="F309" i="37"/>
  <c r="E309" i="37"/>
  <c r="T307" i="37"/>
  <c r="S307" i="37"/>
  <c r="R307" i="37"/>
  <c r="Q307" i="37"/>
  <c r="P307" i="37"/>
  <c r="O307" i="37"/>
  <c r="N307" i="37"/>
  <c r="M307" i="37"/>
  <c r="L307" i="37"/>
  <c r="K307" i="37"/>
  <c r="J307" i="37"/>
  <c r="I307" i="37"/>
  <c r="H307" i="37"/>
  <c r="G307" i="37"/>
  <c r="F307" i="37"/>
  <c r="E307" i="37"/>
  <c r="T304" i="37"/>
  <c r="S304" i="37"/>
  <c r="R304" i="37"/>
  <c r="Q304" i="37"/>
  <c r="P304" i="37"/>
  <c r="O304" i="37"/>
  <c r="N304" i="37"/>
  <c r="M304" i="37"/>
  <c r="L304" i="37"/>
  <c r="K304" i="37"/>
  <c r="J304" i="37"/>
  <c r="I304" i="37"/>
  <c r="H304" i="37"/>
  <c r="G304" i="37"/>
  <c r="F304" i="37"/>
  <c r="E304" i="37"/>
  <c r="T303" i="37"/>
  <c r="S303" i="37"/>
  <c r="R303" i="37"/>
  <c r="Q303" i="37"/>
  <c r="P303" i="37"/>
  <c r="O303" i="37"/>
  <c r="N303" i="37"/>
  <c r="M303" i="37"/>
  <c r="L303" i="37"/>
  <c r="K303" i="37"/>
  <c r="J303" i="37"/>
  <c r="I303" i="37"/>
  <c r="H303" i="37"/>
  <c r="G303" i="37"/>
  <c r="F303" i="37"/>
  <c r="E303" i="37"/>
  <c r="T302" i="37"/>
  <c r="S302" i="37"/>
  <c r="R302" i="37"/>
  <c r="Q302" i="37"/>
  <c r="P302" i="37"/>
  <c r="O302" i="37"/>
  <c r="N302" i="37"/>
  <c r="M302" i="37"/>
  <c r="L302" i="37"/>
  <c r="K302" i="37"/>
  <c r="J302" i="37"/>
  <c r="I302" i="37"/>
  <c r="H302" i="37"/>
  <c r="G302" i="37"/>
  <c r="F302" i="37"/>
  <c r="E302" i="37"/>
  <c r="T301" i="37"/>
  <c r="S301" i="37"/>
  <c r="R301" i="37"/>
  <c r="Q301" i="37"/>
  <c r="P301" i="37"/>
  <c r="O301" i="37"/>
  <c r="N301" i="37"/>
  <c r="M301" i="37"/>
  <c r="L301" i="37"/>
  <c r="K301" i="37"/>
  <c r="J301" i="37"/>
  <c r="I301" i="37"/>
  <c r="H301" i="37"/>
  <c r="G301" i="37"/>
  <c r="F301" i="37"/>
  <c r="E301" i="37"/>
  <c r="T298" i="37"/>
  <c r="S298" i="37"/>
  <c r="R298" i="37"/>
  <c r="Q298" i="37"/>
  <c r="P298" i="37"/>
  <c r="O298" i="37"/>
  <c r="N298" i="37"/>
  <c r="M298" i="37"/>
  <c r="L298" i="37"/>
  <c r="K298" i="37"/>
  <c r="J298" i="37"/>
  <c r="I298" i="37"/>
  <c r="H298" i="37"/>
  <c r="G298" i="37"/>
  <c r="F298" i="37"/>
  <c r="E298" i="37"/>
  <c r="T297" i="37"/>
  <c r="S297" i="37"/>
  <c r="R297" i="37"/>
  <c r="Q297" i="37"/>
  <c r="P297" i="37"/>
  <c r="O297" i="37"/>
  <c r="N297" i="37"/>
  <c r="M297" i="37"/>
  <c r="L297" i="37"/>
  <c r="K297" i="37"/>
  <c r="J297" i="37"/>
  <c r="I297" i="37"/>
  <c r="H297" i="37"/>
  <c r="G297" i="37"/>
  <c r="F297" i="37"/>
  <c r="E297" i="37"/>
  <c r="T295" i="37"/>
  <c r="S295" i="37"/>
  <c r="R295" i="37"/>
  <c r="Q295" i="37"/>
  <c r="P295" i="37"/>
  <c r="O295" i="37"/>
  <c r="N295" i="37"/>
  <c r="M295" i="37"/>
  <c r="L295" i="37"/>
  <c r="K295" i="37"/>
  <c r="J295" i="37"/>
  <c r="I295" i="37"/>
  <c r="H295" i="37"/>
  <c r="G295" i="37"/>
  <c r="F295" i="37"/>
  <c r="E295" i="37"/>
  <c r="T294" i="37"/>
  <c r="S294" i="37"/>
  <c r="R294" i="37"/>
  <c r="Q294" i="37"/>
  <c r="P294" i="37"/>
  <c r="O294" i="37"/>
  <c r="N294" i="37"/>
  <c r="M294" i="37"/>
  <c r="L294" i="37"/>
  <c r="K294" i="37"/>
  <c r="J294" i="37"/>
  <c r="I294" i="37"/>
  <c r="H294" i="37"/>
  <c r="G294" i="37"/>
  <c r="F294" i="37"/>
  <c r="E294" i="37"/>
  <c r="T292" i="37"/>
  <c r="S292" i="37"/>
  <c r="R292" i="37"/>
  <c r="Q292" i="37"/>
  <c r="P292" i="37"/>
  <c r="O292" i="37"/>
  <c r="N292" i="37"/>
  <c r="M292" i="37"/>
  <c r="L292" i="37"/>
  <c r="K292" i="37"/>
  <c r="J292" i="37"/>
  <c r="I292" i="37"/>
  <c r="H292" i="37"/>
  <c r="G292" i="37"/>
  <c r="F292" i="37"/>
  <c r="E292" i="37"/>
  <c r="T291" i="37"/>
  <c r="S291" i="37"/>
  <c r="R291" i="37"/>
  <c r="Q291" i="37"/>
  <c r="P291" i="37"/>
  <c r="O291" i="37"/>
  <c r="N291" i="37"/>
  <c r="M291" i="37"/>
  <c r="L291" i="37"/>
  <c r="K291" i="37"/>
  <c r="J291" i="37"/>
  <c r="I291" i="37"/>
  <c r="H291" i="37"/>
  <c r="G291" i="37"/>
  <c r="F291" i="37"/>
  <c r="E291" i="37"/>
  <c r="T290" i="37"/>
  <c r="S290" i="37"/>
  <c r="R290" i="37"/>
  <c r="Q290" i="37"/>
  <c r="P290" i="37"/>
  <c r="O290" i="37"/>
  <c r="N290" i="37"/>
  <c r="M290" i="37"/>
  <c r="L290" i="37"/>
  <c r="K290" i="37"/>
  <c r="J290" i="37"/>
  <c r="I290" i="37"/>
  <c r="H290" i="37"/>
  <c r="G290" i="37"/>
  <c r="F290" i="37"/>
  <c r="E290" i="37"/>
  <c r="T289" i="37"/>
  <c r="S289" i="37"/>
  <c r="R289" i="37"/>
  <c r="Q289" i="37"/>
  <c r="P289" i="37"/>
  <c r="O289" i="37"/>
  <c r="N289" i="37"/>
  <c r="M289" i="37"/>
  <c r="L289" i="37"/>
  <c r="K289" i="37"/>
  <c r="J289" i="37"/>
  <c r="I289" i="37"/>
  <c r="H289" i="37"/>
  <c r="G289" i="37"/>
  <c r="F289" i="37"/>
  <c r="E289" i="37"/>
  <c r="T288" i="37"/>
  <c r="S288" i="37"/>
  <c r="R288" i="37"/>
  <c r="Q288" i="37"/>
  <c r="P288" i="37"/>
  <c r="O288" i="37"/>
  <c r="N288" i="37"/>
  <c r="M288" i="37"/>
  <c r="L288" i="37"/>
  <c r="K288" i="37"/>
  <c r="J288" i="37"/>
  <c r="I288" i="37"/>
  <c r="H288" i="37"/>
  <c r="G288" i="37"/>
  <c r="F288" i="37"/>
  <c r="E288" i="37"/>
  <c r="T286" i="37"/>
  <c r="S286" i="37"/>
  <c r="R286" i="37"/>
  <c r="Q286" i="37"/>
  <c r="P286" i="37"/>
  <c r="O286" i="37"/>
  <c r="N286" i="37"/>
  <c r="M286" i="37"/>
  <c r="L286" i="37"/>
  <c r="K286" i="37"/>
  <c r="J286" i="37"/>
  <c r="I286" i="37"/>
  <c r="H286" i="37"/>
  <c r="G286" i="37"/>
  <c r="F286" i="37"/>
  <c r="E286" i="37"/>
  <c r="T284" i="37"/>
  <c r="S284" i="37"/>
  <c r="R284" i="37"/>
  <c r="Q284" i="37"/>
  <c r="P284" i="37"/>
  <c r="O284" i="37"/>
  <c r="N284" i="37"/>
  <c r="M284" i="37"/>
  <c r="L284" i="37"/>
  <c r="K284" i="37"/>
  <c r="J284" i="37"/>
  <c r="I284" i="37"/>
  <c r="H284" i="37"/>
  <c r="G284" i="37"/>
  <c r="F284" i="37"/>
  <c r="E284" i="37"/>
  <c r="T282" i="37"/>
  <c r="S282" i="37"/>
  <c r="R282" i="37"/>
  <c r="Q282" i="37"/>
  <c r="P282" i="37"/>
  <c r="O282" i="37"/>
  <c r="N282" i="37"/>
  <c r="M282" i="37"/>
  <c r="L282" i="37"/>
  <c r="K282" i="37"/>
  <c r="J282" i="37"/>
  <c r="I282" i="37"/>
  <c r="H282" i="37"/>
  <c r="G282" i="37"/>
  <c r="F282" i="37"/>
  <c r="E282" i="37"/>
  <c r="T280" i="37"/>
  <c r="S280" i="37"/>
  <c r="R280" i="37"/>
  <c r="Q280" i="37"/>
  <c r="P280" i="37"/>
  <c r="O280" i="37"/>
  <c r="N280" i="37"/>
  <c r="M280" i="37"/>
  <c r="L280" i="37"/>
  <c r="K280" i="37"/>
  <c r="J280" i="37"/>
  <c r="I280" i="37"/>
  <c r="H280" i="37"/>
  <c r="G280" i="37"/>
  <c r="F280" i="37"/>
  <c r="E280" i="37"/>
  <c r="T277" i="37"/>
  <c r="S277" i="37"/>
  <c r="R277" i="37"/>
  <c r="Q277" i="37"/>
  <c r="P277" i="37"/>
  <c r="O277" i="37"/>
  <c r="N277" i="37"/>
  <c r="M277" i="37"/>
  <c r="L277" i="37"/>
  <c r="K277" i="37"/>
  <c r="J277" i="37"/>
  <c r="I277" i="37"/>
  <c r="H277" i="37"/>
  <c r="G277" i="37"/>
  <c r="F277" i="37"/>
  <c r="E277" i="37"/>
  <c r="T274" i="37"/>
  <c r="S274" i="37"/>
  <c r="R274" i="37"/>
  <c r="Q274" i="37"/>
  <c r="P274" i="37"/>
  <c r="O274" i="37"/>
  <c r="N274" i="37"/>
  <c r="M274" i="37"/>
  <c r="L274" i="37"/>
  <c r="K274" i="37"/>
  <c r="J274" i="37"/>
  <c r="I274" i="37"/>
  <c r="H274" i="37"/>
  <c r="G274" i="37"/>
  <c r="F274" i="37"/>
  <c r="E274" i="37"/>
  <c r="T272" i="37"/>
  <c r="S272" i="37"/>
  <c r="R272" i="37"/>
  <c r="Q272" i="37"/>
  <c r="P272" i="37"/>
  <c r="O272" i="37"/>
  <c r="N272" i="37"/>
  <c r="N266" i="37" s="1"/>
  <c r="M272" i="37"/>
  <c r="L272" i="37"/>
  <c r="K272" i="37"/>
  <c r="J272" i="37"/>
  <c r="I272" i="37"/>
  <c r="H272" i="37"/>
  <c r="G272" i="37"/>
  <c r="F272" i="37"/>
  <c r="E272" i="37"/>
  <c r="T269" i="37"/>
  <c r="S269" i="37"/>
  <c r="R269" i="37"/>
  <c r="R266" i="37" s="1"/>
  <c r="Q269" i="37"/>
  <c r="P269" i="37"/>
  <c r="O269" i="37"/>
  <c r="N269" i="37"/>
  <c r="M269" i="37"/>
  <c r="L269" i="37"/>
  <c r="K269" i="37"/>
  <c r="J269" i="37"/>
  <c r="I269" i="37"/>
  <c r="H269" i="37"/>
  <c r="G269" i="37"/>
  <c r="G266" i="37" s="1"/>
  <c r="F269" i="37"/>
  <c r="F266" i="37" s="1"/>
  <c r="E269" i="37"/>
  <c r="T268" i="37"/>
  <c r="S268" i="37"/>
  <c r="R268" i="37"/>
  <c r="Q268" i="37"/>
  <c r="P268" i="37"/>
  <c r="O268" i="37"/>
  <c r="N268" i="37"/>
  <c r="M268" i="37"/>
  <c r="M266" i="37" s="1"/>
  <c r="L268" i="37"/>
  <c r="L266" i="37" s="1"/>
  <c r="K268" i="37"/>
  <c r="K266" i="37" s="1"/>
  <c r="J268" i="37"/>
  <c r="I268" i="37"/>
  <c r="I266" i="37" s="1"/>
  <c r="H268" i="37"/>
  <c r="G268" i="37"/>
  <c r="F268" i="37"/>
  <c r="E268" i="37"/>
  <c r="T267" i="37"/>
  <c r="S267" i="37"/>
  <c r="R267" i="37"/>
  <c r="Q267" i="37"/>
  <c r="P267" i="37"/>
  <c r="O267" i="37"/>
  <c r="N267" i="37"/>
  <c r="M267" i="37"/>
  <c r="L267" i="37"/>
  <c r="K267" i="37"/>
  <c r="J267" i="37"/>
  <c r="I267" i="37"/>
  <c r="H267" i="37"/>
  <c r="G267" i="37"/>
  <c r="F267" i="37"/>
  <c r="E267" i="37"/>
  <c r="R260" i="37"/>
  <c r="Q260" i="37"/>
  <c r="P260" i="37"/>
  <c r="O260" i="37"/>
  <c r="N260" i="37"/>
  <c r="M260" i="37"/>
  <c r="L260" i="37"/>
  <c r="K260" i="37"/>
  <c r="J260" i="37"/>
  <c r="I260" i="37"/>
  <c r="H260" i="37"/>
  <c r="G260" i="37"/>
  <c r="R259" i="37"/>
  <c r="Q259" i="37"/>
  <c r="P259" i="37"/>
  <c r="O259" i="37"/>
  <c r="N259" i="37"/>
  <c r="M259" i="37"/>
  <c r="L259" i="37"/>
  <c r="K259" i="37"/>
  <c r="J259" i="37"/>
  <c r="I259" i="37"/>
  <c r="H259" i="37"/>
  <c r="G259" i="37"/>
  <c r="R258" i="37"/>
  <c r="Q258" i="37"/>
  <c r="P258" i="37"/>
  <c r="O258" i="37"/>
  <c r="N258" i="37"/>
  <c r="M258" i="37"/>
  <c r="L258" i="37"/>
  <c r="K258" i="37"/>
  <c r="J258" i="37"/>
  <c r="I258" i="37"/>
  <c r="H258" i="37"/>
  <c r="G258" i="37"/>
  <c r="R257" i="37"/>
  <c r="Q257" i="37"/>
  <c r="P257" i="37"/>
  <c r="O257" i="37"/>
  <c r="N257" i="37"/>
  <c r="M257" i="37"/>
  <c r="L257" i="37"/>
  <c r="K257" i="37"/>
  <c r="J257" i="37"/>
  <c r="I257" i="37"/>
  <c r="H257" i="37"/>
  <c r="G257" i="37"/>
  <c r="R256" i="37"/>
  <c r="Q256" i="37"/>
  <c r="P256" i="37"/>
  <c r="O256" i="37"/>
  <c r="N256" i="37"/>
  <c r="M256" i="37"/>
  <c r="L256" i="37"/>
  <c r="K256" i="37"/>
  <c r="J256" i="37"/>
  <c r="I256" i="37"/>
  <c r="H256" i="37"/>
  <c r="G256" i="37"/>
  <c r="R253" i="37"/>
  <c r="Q253" i="37"/>
  <c r="P253" i="37"/>
  <c r="O253" i="37"/>
  <c r="N253" i="37"/>
  <c r="M253" i="37"/>
  <c r="L253" i="37"/>
  <c r="K253" i="37"/>
  <c r="J253" i="37"/>
  <c r="I253" i="37"/>
  <c r="H253" i="37"/>
  <c r="G253" i="37"/>
  <c r="R252" i="37"/>
  <c r="Q252" i="37"/>
  <c r="P252" i="37"/>
  <c r="O252" i="37"/>
  <c r="N252" i="37"/>
  <c r="M252" i="37"/>
  <c r="L252" i="37"/>
  <c r="K252" i="37"/>
  <c r="J252" i="37"/>
  <c r="I252" i="37"/>
  <c r="H252" i="37"/>
  <c r="G252" i="37"/>
  <c r="R251" i="37"/>
  <c r="Q251" i="37"/>
  <c r="P251" i="37"/>
  <c r="O251" i="37"/>
  <c r="N251" i="37"/>
  <c r="M251" i="37"/>
  <c r="L251" i="37"/>
  <c r="K251" i="37"/>
  <c r="J251" i="37"/>
  <c r="I251" i="37"/>
  <c r="H251" i="37"/>
  <c r="G251" i="37"/>
  <c r="R250" i="37"/>
  <c r="Q250" i="37"/>
  <c r="P250" i="37"/>
  <c r="O250" i="37"/>
  <c r="N250" i="37"/>
  <c r="M250" i="37"/>
  <c r="L250" i="37"/>
  <c r="K250" i="37"/>
  <c r="J250" i="37"/>
  <c r="I250" i="37"/>
  <c r="H250" i="37"/>
  <c r="G250" i="37"/>
  <c r="R249" i="37"/>
  <c r="Q249" i="37"/>
  <c r="P249" i="37"/>
  <c r="O249" i="37"/>
  <c r="N249" i="37"/>
  <c r="M249" i="37"/>
  <c r="L249" i="37"/>
  <c r="K249" i="37"/>
  <c r="J249" i="37"/>
  <c r="I249" i="37"/>
  <c r="H249" i="37"/>
  <c r="G249" i="37"/>
  <c r="R248" i="37"/>
  <c r="Q248" i="37"/>
  <c r="P248" i="37"/>
  <c r="O248" i="37"/>
  <c r="N248" i="37"/>
  <c r="M248" i="37"/>
  <c r="L248" i="37"/>
  <c r="K248" i="37"/>
  <c r="J248" i="37"/>
  <c r="I248" i="37"/>
  <c r="H248" i="37"/>
  <c r="G248" i="37"/>
  <c r="R247" i="37"/>
  <c r="Q247" i="37"/>
  <c r="P247" i="37"/>
  <c r="O247" i="37"/>
  <c r="N247" i="37"/>
  <c r="M247" i="37"/>
  <c r="L247" i="37"/>
  <c r="K247" i="37"/>
  <c r="J247" i="37"/>
  <c r="I247" i="37"/>
  <c r="H247" i="37"/>
  <c r="G247" i="37"/>
  <c r="R246" i="37"/>
  <c r="Q246" i="37"/>
  <c r="P246" i="37"/>
  <c r="O246" i="37"/>
  <c r="N246" i="37"/>
  <c r="M246" i="37"/>
  <c r="L246" i="37"/>
  <c r="K246" i="37"/>
  <c r="J246" i="37"/>
  <c r="I246" i="37"/>
  <c r="H246" i="37"/>
  <c r="G246" i="37"/>
  <c r="R245" i="37"/>
  <c r="Q245" i="37"/>
  <c r="P245" i="37"/>
  <c r="O245" i="37"/>
  <c r="N245" i="37"/>
  <c r="M245" i="37"/>
  <c r="L245" i="37"/>
  <c r="K245" i="37"/>
  <c r="J245" i="37"/>
  <c r="I245" i="37"/>
  <c r="H245" i="37"/>
  <c r="G245" i="37"/>
  <c r="R244" i="37"/>
  <c r="Q244" i="37"/>
  <c r="P244" i="37"/>
  <c r="O244" i="37"/>
  <c r="N244" i="37"/>
  <c r="M244" i="37"/>
  <c r="L244" i="37"/>
  <c r="K244" i="37"/>
  <c r="J244" i="37"/>
  <c r="I244" i="37"/>
  <c r="H244" i="37"/>
  <c r="G244" i="37"/>
  <c r="R243" i="37"/>
  <c r="Q243" i="37"/>
  <c r="P243" i="37"/>
  <c r="O243" i="37"/>
  <c r="N243" i="37"/>
  <c r="M243" i="37"/>
  <c r="L243" i="37"/>
  <c r="K243" i="37"/>
  <c r="J243" i="37"/>
  <c r="I243" i="37"/>
  <c r="H243" i="37"/>
  <c r="G243" i="37"/>
  <c r="R242" i="37"/>
  <c r="Q242" i="37"/>
  <c r="P242" i="37"/>
  <c r="O242" i="37"/>
  <c r="N242" i="37"/>
  <c r="M242" i="37"/>
  <c r="L242" i="37"/>
  <c r="K242" i="37"/>
  <c r="J242" i="37"/>
  <c r="I242" i="37"/>
  <c r="H242" i="37"/>
  <c r="G242" i="37"/>
  <c r="R241" i="37"/>
  <c r="Q241" i="37"/>
  <c r="P241" i="37"/>
  <c r="O241" i="37"/>
  <c r="N241" i="37"/>
  <c r="M241" i="37"/>
  <c r="L241" i="37"/>
  <c r="K241" i="37"/>
  <c r="J241" i="37"/>
  <c r="I241" i="37"/>
  <c r="H241" i="37"/>
  <c r="G241" i="37"/>
  <c r="R240" i="37"/>
  <c r="Q240" i="37"/>
  <c r="P240" i="37"/>
  <c r="O240" i="37"/>
  <c r="N240" i="37"/>
  <c r="M240" i="37"/>
  <c r="L240" i="37"/>
  <c r="K240" i="37"/>
  <c r="J240" i="37"/>
  <c r="I240" i="37"/>
  <c r="H240" i="37"/>
  <c r="G240" i="37"/>
  <c r="E182" i="37"/>
  <c r="D182" i="37"/>
  <c r="C182" i="37" s="1"/>
  <c r="E180" i="37"/>
  <c r="D180" i="37"/>
  <c r="N177" i="37"/>
  <c r="L177" i="37" s="1"/>
  <c r="M177" i="37"/>
  <c r="N175" i="37"/>
  <c r="M175" i="37"/>
  <c r="F92" i="37"/>
  <c r="D92" i="37"/>
  <c r="C92" i="37"/>
  <c r="F86" i="37"/>
  <c r="D86" i="37"/>
  <c r="C86" i="37"/>
  <c r="E78" i="37"/>
  <c r="E77" i="37"/>
  <c r="F71" i="37"/>
  <c r="E66" i="37"/>
  <c r="C505" i="37"/>
  <c r="C504" i="37"/>
  <c r="C503" i="37"/>
  <c r="C502" i="37"/>
  <c r="C501" i="37"/>
  <c r="C500" i="37"/>
  <c r="C499" i="37"/>
  <c r="C498" i="37"/>
  <c r="C497" i="37"/>
  <c r="C496" i="37"/>
  <c r="C495" i="37"/>
  <c r="C494" i="37"/>
  <c r="C493" i="37"/>
  <c r="C492" i="37"/>
  <c r="C491" i="37"/>
  <c r="C490" i="37"/>
  <c r="C489" i="37"/>
  <c r="C488" i="37"/>
  <c r="C487" i="37"/>
  <c r="C486" i="37"/>
  <c r="C485" i="37"/>
  <c r="C484" i="37"/>
  <c r="C483" i="37"/>
  <c r="C482" i="37"/>
  <c r="C481" i="37"/>
  <c r="C480" i="37"/>
  <c r="C479" i="37"/>
  <c r="C478" i="37"/>
  <c r="C477" i="37"/>
  <c r="C476" i="37"/>
  <c r="C475" i="37"/>
  <c r="C474" i="37"/>
  <c r="C467" i="37"/>
  <c r="C466" i="37"/>
  <c r="C465" i="37"/>
  <c r="C464" i="37"/>
  <c r="C463" i="37"/>
  <c r="C462" i="37"/>
  <c r="C461" i="37"/>
  <c r="C460" i="37"/>
  <c r="C459" i="37"/>
  <c r="C458" i="37"/>
  <c r="C457" i="37"/>
  <c r="C456" i="37"/>
  <c r="E391" i="37"/>
  <c r="H391" i="37"/>
  <c r="O329" i="37"/>
  <c r="E266" i="37"/>
  <c r="J215" i="37"/>
  <c r="I215" i="37"/>
  <c r="H215" i="37"/>
  <c r="G215" i="37"/>
  <c r="F215" i="37"/>
  <c r="E215" i="37"/>
  <c r="D215" i="37"/>
  <c r="C215" i="37"/>
  <c r="J195" i="37"/>
  <c r="I195" i="37"/>
  <c r="H195" i="37"/>
  <c r="G195" i="37"/>
  <c r="F195" i="37"/>
  <c r="E195" i="37"/>
  <c r="D195" i="37"/>
  <c r="C195" i="37"/>
  <c r="L189" i="37"/>
  <c r="C189" i="37"/>
  <c r="L188" i="37"/>
  <c r="C188" i="37"/>
  <c r="L187" i="37"/>
  <c r="C187" i="37"/>
  <c r="L186" i="37"/>
  <c r="C186" i="37"/>
  <c r="L185" i="37"/>
  <c r="C185" i="37"/>
  <c r="L184" i="37"/>
  <c r="C184" i="37"/>
  <c r="L183" i="37"/>
  <c r="C183" i="37"/>
  <c r="L182" i="37"/>
  <c r="L181" i="37"/>
  <c r="C181" i="37"/>
  <c r="L180" i="37"/>
  <c r="L179" i="37"/>
  <c r="C179" i="37"/>
  <c r="L178" i="37"/>
  <c r="C178" i="37"/>
  <c r="C177" i="37"/>
  <c r="C176" i="37"/>
  <c r="C175" i="37"/>
  <c r="C174" i="37"/>
  <c r="L173" i="37"/>
  <c r="C173" i="37"/>
  <c r="L172" i="37"/>
  <c r="L171" i="37"/>
  <c r="L170" i="37"/>
  <c r="L169" i="37"/>
  <c r="H148" i="37"/>
  <c r="I145" i="37"/>
  <c r="H145" i="37"/>
  <c r="H144" i="37"/>
  <c r="I140" i="37"/>
  <c r="H140" i="37"/>
  <c r="H139" i="37"/>
  <c r="H136" i="37"/>
  <c r="H130" i="37"/>
  <c r="G122" i="37"/>
  <c r="I122" i="37" s="1"/>
  <c r="F122" i="37"/>
  <c r="E122" i="37"/>
  <c r="D122" i="37"/>
  <c r="C122" i="37"/>
  <c r="C115" i="37"/>
  <c r="S266" i="37" l="1"/>
  <c r="P266" i="37"/>
  <c r="E249" i="37"/>
  <c r="Q266" i="37"/>
  <c r="C180" i="37"/>
  <c r="T266" i="37"/>
  <c r="H266" i="37"/>
  <c r="H262" i="37" s="1"/>
  <c r="E243" i="37"/>
  <c r="L175" i="37"/>
  <c r="O266" i="37"/>
  <c r="O262" i="37" s="1"/>
  <c r="H329" i="37"/>
  <c r="L322" i="37" s="1"/>
  <c r="K329" i="37"/>
  <c r="M323" i="37" s="1"/>
  <c r="F240" i="37"/>
  <c r="F241" i="37"/>
  <c r="F242" i="37"/>
  <c r="H385" i="37" s="1"/>
  <c r="F243" i="37"/>
  <c r="F244" i="37"/>
  <c r="F245" i="37"/>
  <c r="F246" i="37"/>
  <c r="F247" i="37"/>
  <c r="F248" i="37"/>
  <c r="F249" i="37"/>
  <c r="L262" i="37" s="1"/>
  <c r="F250" i="37"/>
  <c r="N262" i="37" s="1"/>
  <c r="F251" i="37"/>
  <c r="P262" i="37" s="1"/>
  <c r="F252" i="37"/>
  <c r="F253" i="37"/>
  <c r="F256" i="37"/>
  <c r="F257" i="37"/>
  <c r="F258" i="37"/>
  <c r="F259" i="37"/>
  <c r="F260" i="37"/>
  <c r="J266" i="37"/>
  <c r="N329" i="37"/>
  <c r="N324" i="37" s="1"/>
  <c r="J329" i="37"/>
  <c r="H122" i="37"/>
  <c r="E240" i="37"/>
  <c r="E241" i="37"/>
  <c r="E242" i="37"/>
  <c r="E244" i="37"/>
  <c r="E262" i="37" s="1"/>
  <c r="E245" i="37"/>
  <c r="E246" i="37"/>
  <c r="E247" i="37"/>
  <c r="E248" i="37"/>
  <c r="I262" i="37" s="1"/>
  <c r="E250" i="37"/>
  <c r="M262" i="37" s="1"/>
  <c r="E251" i="37"/>
  <c r="E252" i="37"/>
  <c r="E253" i="37"/>
  <c r="S262" i="37" s="1"/>
  <c r="E256" i="37"/>
  <c r="E257" i="37"/>
  <c r="E258" i="37"/>
  <c r="E259" i="37"/>
  <c r="E260" i="37"/>
  <c r="O324" i="37" s="1"/>
  <c r="M329" i="37"/>
  <c r="I329" i="37"/>
  <c r="G329" i="37"/>
  <c r="P329" i="37"/>
  <c r="P324" i="37" s="1"/>
  <c r="F391" i="37"/>
  <c r="G391" i="37"/>
  <c r="J262" i="37"/>
  <c r="Q262" i="37"/>
  <c r="G262" i="37"/>
  <c r="N323" i="37"/>
  <c r="K262" i="37"/>
  <c r="R262" i="37"/>
  <c r="F262" i="37"/>
  <c r="N322" i="37" l="1"/>
  <c r="K322" i="37"/>
  <c r="T262" i="37"/>
  <c r="G385" i="37"/>
  <c r="M322" i="37"/>
  <c r="M324" i="37"/>
  <c r="C82" i="34"/>
  <c r="C81" i="34"/>
  <c r="C80" i="34"/>
  <c r="C79" i="34"/>
  <c r="C78" i="34"/>
  <c r="C77" i="34"/>
  <c r="C76" i="34"/>
  <c r="C75" i="34"/>
  <c r="C74" i="34"/>
  <c r="C73" i="34"/>
  <c r="C72" i="34"/>
  <c r="C71" i="34"/>
  <c r="C70" i="34"/>
  <c r="C69" i="34"/>
  <c r="C68" i="34"/>
  <c r="C67" i="34"/>
  <c r="C66" i="34"/>
  <c r="C65" i="34"/>
  <c r="C64" i="34"/>
  <c r="C63" i="34"/>
  <c r="C62" i="34"/>
  <c r="C61" i="34"/>
  <c r="C60" i="34"/>
  <c r="C59" i="34"/>
  <c r="C58" i="34"/>
  <c r="C57" i="34"/>
  <c r="C56" i="34"/>
  <c r="C55" i="34"/>
  <c r="C54" i="34"/>
  <c r="C53" i="34"/>
  <c r="C52" i="34"/>
  <c r="C51" i="34"/>
  <c r="C50" i="34"/>
  <c r="C49" i="34"/>
  <c r="C48" i="34"/>
  <c r="C47" i="34"/>
  <c r="C46" i="34"/>
  <c r="C45" i="34"/>
  <c r="C44" i="34"/>
  <c r="C43" i="34"/>
  <c r="C42" i="34"/>
  <c r="C41" i="34"/>
  <c r="C40" i="34"/>
  <c r="C39" i="34"/>
  <c r="C38" i="34"/>
  <c r="C37" i="34"/>
  <c r="C36" i="34"/>
  <c r="C35" i="34"/>
  <c r="E34" i="34"/>
  <c r="C29" i="34"/>
  <c r="C28" i="34"/>
  <c r="C27" i="34"/>
  <c r="C26" i="34"/>
  <c r="C25" i="34"/>
  <c r="C24" i="34"/>
  <c r="C23" i="34"/>
  <c r="C22" i="34"/>
  <c r="C21" i="34"/>
  <c r="C20" i="34"/>
  <c r="C19" i="34"/>
  <c r="C18" i="34"/>
  <c r="C17" i="34"/>
  <c r="C16" i="34"/>
  <c r="C15" i="34"/>
  <c r="C14" i="34"/>
  <c r="C13" i="34"/>
  <c r="C12" i="34"/>
  <c r="C11" i="34"/>
  <c r="C10" i="34"/>
  <c r="C9" i="34"/>
  <c r="C8" i="34"/>
  <c r="C7" i="34"/>
  <c r="E5" i="34"/>
  <c r="D5" i="34"/>
  <c r="AH259" i="33"/>
  <c r="AC259" i="33"/>
  <c r="Z259" i="33"/>
  <c r="AG259" i="33" s="1"/>
  <c r="W259" i="33"/>
  <c r="T259" i="33"/>
  <c r="Q259" i="33"/>
  <c r="N259" i="33"/>
  <c r="K259" i="33"/>
  <c r="H259" i="33"/>
  <c r="F259" i="33"/>
  <c r="AF259" i="33" s="1"/>
  <c r="AH258" i="33"/>
  <c r="AF258" i="33"/>
  <c r="AC258" i="33"/>
  <c r="Z258" i="33"/>
  <c r="AG258" i="33" s="1"/>
  <c r="W258" i="33"/>
  <c r="T258" i="33"/>
  <c r="Q258" i="33"/>
  <c r="N258" i="33"/>
  <c r="K258" i="33"/>
  <c r="H258" i="33"/>
  <c r="F258" i="33"/>
  <c r="AH257" i="33"/>
  <c r="AC257" i="33"/>
  <c r="Z257" i="33"/>
  <c r="AG257" i="33" s="1"/>
  <c r="W257" i="33"/>
  <c r="T257" i="33"/>
  <c r="Q257" i="33"/>
  <c r="N257" i="33"/>
  <c r="K257" i="33"/>
  <c r="H257" i="33"/>
  <c r="F257" i="33"/>
  <c r="AF257" i="33" s="1"/>
  <c r="AH256" i="33"/>
  <c r="AC256" i="33"/>
  <c r="Z256" i="33"/>
  <c r="W256" i="33"/>
  <c r="T256" i="33"/>
  <c r="Q256" i="33"/>
  <c r="N256" i="33"/>
  <c r="K256" i="33"/>
  <c r="H256" i="33"/>
  <c r="F256" i="33"/>
  <c r="AF256" i="33" s="1"/>
  <c r="AH255" i="33"/>
  <c r="AC255" i="33"/>
  <c r="Z255" i="33"/>
  <c r="W255" i="33"/>
  <c r="T255" i="33"/>
  <c r="Q255" i="33"/>
  <c r="N255" i="33"/>
  <c r="K255" i="33"/>
  <c r="H255" i="33"/>
  <c r="E255" i="33" s="1"/>
  <c r="F255" i="33"/>
  <c r="AF255" i="33" s="1"/>
  <c r="AH254" i="33"/>
  <c r="AC254" i="33"/>
  <c r="Z254" i="33"/>
  <c r="AG254" i="33" s="1"/>
  <c r="W254" i="33"/>
  <c r="T254" i="33"/>
  <c r="Q254" i="33"/>
  <c r="N254" i="33"/>
  <c r="K254" i="33"/>
  <c r="H254" i="33"/>
  <c r="F254" i="33"/>
  <c r="AF254" i="33" s="1"/>
  <c r="AH253" i="33"/>
  <c r="AC253" i="33"/>
  <c r="Z253" i="33"/>
  <c r="W253" i="33"/>
  <c r="T253" i="33"/>
  <c r="Q253" i="33"/>
  <c r="N253" i="33"/>
  <c r="K253" i="33"/>
  <c r="H253" i="33"/>
  <c r="F253" i="33"/>
  <c r="AF253" i="33" s="1"/>
  <c r="AH252" i="33"/>
  <c r="AC252" i="33"/>
  <c r="Z252" i="33"/>
  <c r="W252" i="33"/>
  <c r="T252" i="33"/>
  <c r="Q252" i="33"/>
  <c r="N252" i="33"/>
  <c r="K252" i="33"/>
  <c r="H252" i="33"/>
  <c r="F252" i="33"/>
  <c r="AF252" i="33" s="1"/>
  <c r="AH251" i="33"/>
  <c r="AF251" i="33"/>
  <c r="AC251" i="33"/>
  <c r="AG251" i="33" s="1"/>
  <c r="Z251" i="33"/>
  <c r="W251" i="33"/>
  <c r="T251" i="33"/>
  <c r="Q251" i="33"/>
  <c r="N251" i="33"/>
  <c r="K251" i="33"/>
  <c r="H251" i="33"/>
  <c r="E251" i="33" s="1"/>
  <c r="F251" i="33"/>
  <c r="AH250" i="33"/>
  <c r="AC250" i="33"/>
  <c r="Z250" i="33"/>
  <c r="W250" i="33"/>
  <c r="T250" i="33"/>
  <c r="Q250" i="33"/>
  <c r="N250" i="33"/>
  <c r="K250" i="33"/>
  <c r="H250" i="33"/>
  <c r="E250" i="33" s="1"/>
  <c r="F250" i="33"/>
  <c r="AF250" i="33" s="1"/>
  <c r="AH249" i="33"/>
  <c r="AC249" i="33"/>
  <c r="Z249" i="33"/>
  <c r="W249" i="33"/>
  <c r="T249" i="33"/>
  <c r="Q249" i="33"/>
  <c r="N249" i="33"/>
  <c r="K249" i="33"/>
  <c r="H249" i="33"/>
  <c r="F249" i="33"/>
  <c r="AF249" i="33" s="1"/>
  <c r="AH248" i="33"/>
  <c r="AC248" i="33"/>
  <c r="Z248" i="33"/>
  <c r="W248" i="33"/>
  <c r="T248" i="33"/>
  <c r="Q248" i="33"/>
  <c r="N248" i="33"/>
  <c r="K248" i="33"/>
  <c r="H248" i="33"/>
  <c r="F248" i="33"/>
  <c r="AF248" i="33" s="1"/>
  <c r="AH247" i="33"/>
  <c r="AC247" i="33"/>
  <c r="Z247" i="33"/>
  <c r="AG247" i="33" s="1"/>
  <c r="W247" i="33"/>
  <c r="T247" i="33"/>
  <c r="Q247" i="33"/>
  <c r="N247" i="33"/>
  <c r="K247" i="33"/>
  <c r="H247" i="33"/>
  <c r="F247" i="33"/>
  <c r="AF247" i="33" s="1"/>
  <c r="AH246" i="33"/>
  <c r="AF246" i="33"/>
  <c r="AC246" i="33"/>
  <c r="Z246" i="33"/>
  <c r="AG246" i="33" s="1"/>
  <c r="W246" i="33"/>
  <c r="T246" i="33"/>
  <c r="Q246" i="33"/>
  <c r="N246" i="33"/>
  <c r="K246" i="33"/>
  <c r="H246" i="33"/>
  <c r="F246" i="33"/>
  <c r="AH245" i="33"/>
  <c r="AC245" i="33"/>
  <c r="Z245" i="33"/>
  <c r="W245" i="33"/>
  <c r="T245" i="33"/>
  <c r="Q245" i="33"/>
  <c r="N245" i="33"/>
  <c r="K245" i="33"/>
  <c r="H245" i="33"/>
  <c r="F245" i="33"/>
  <c r="AF245" i="33" s="1"/>
  <c r="AH244" i="33"/>
  <c r="AC244" i="33"/>
  <c r="Z244" i="33"/>
  <c r="W244" i="33"/>
  <c r="T244" i="33"/>
  <c r="Q244" i="33"/>
  <c r="N244" i="33"/>
  <c r="K244" i="33"/>
  <c r="H244" i="33"/>
  <c r="F244" i="33"/>
  <c r="AF244" i="33" s="1"/>
  <c r="AH243" i="33"/>
  <c r="AC243" i="33"/>
  <c r="Z243" i="33"/>
  <c r="AG243" i="33" s="1"/>
  <c r="W243" i="33"/>
  <c r="T243" i="33"/>
  <c r="Q243" i="33"/>
  <c r="N243" i="33"/>
  <c r="K243" i="33"/>
  <c r="H243" i="33"/>
  <c r="E243" i="33" s="1"/>
  <c r="F243" i="33"/>
  <c r="AF243" i="33" s="1"/>
  <c r="AH242" i="33"/>
  <c r="AC242" i="33"/>
  <c r="Z242" i="33"/>
  <c r="W242" i="33"/>
  <c r="T242" i="33"/>
  <c r="Q242" i="33"/>
  <c r="N242" i="33"/>
  <c r="K242" i="33"/>
  <c r="H242" i="33"/>
  <c r="F242" i="33"/>
  <c r="AF242" i="33" s="1"/>
  <c r="AH241" i="33"/>
  <c r="AC241" i="33"/>
  <c r="Z241" i="33"/>
  <c r="W241" i="33"/>
  <c r="T241" i="33"/>
  <c r="Q241" i="33"/>
  <c r="N241" i="33"/>
  <c r="K241" i="33"/>
  <c r="H241" i="33"/>
  <c r="F241" i="33"/>
  <c r="AF241" i="33" s="1"/>
  <c r="AH240" i="33"/>
  <c r="AC240" i="33"/>
  <c r="Z240" i="33"/>
  <c r="W240" i="33"/>
  <c r="T240" i="33"/>
  <c r="Q240" i="33"/>
  <c r="N240" i="33"/>
  <c r="K240" i="33"/>
  <c r="H240" i="33"/>
  <c r="F240" i="33"/>
  <c r="AF240" i="33" s="1"/>
  <c r="AH239" i="33"/>
  <c r="AF239" i="33"/>
  <c r="AC239" i="33"/>
  <c r="AG239" i="33" s="1"/>
  <c r="Z239" i="33"/>
  <c r="W239" i="33"/>
  <c r="T239" i="33"/>
  <c r="Q239" i="33"/>
  <c r="N239" i="33"/>
  <c r="K239" i="33"/>
  <c r="H239" i="33"/>
  <c r="F239" i="33"/>
  <c r="AH238" i="33"/>
  <c r="AF238" i="33"/>
  <c r="AC238" i="33"/>
  <c r="Z238" i="33"/>
  <c r="W238" i="33"/>
  <c r="T238" i="33"/>
  <c r="Q238" i="33"/>
  <c r="N238" i="33"/>
  <c r="K238" i="33"/>
  <c r="H238" i="33"/>
  <c r="F238" i="33"/>
  <c r="AH237" i="33"/>
  <c r="AC237" i="33"/>
  <c r="Z237" i="33"/>
  <c r="AG237" i="33" s="1"/>
  <c r="W237" i="33"/>
  <c r="T237" i="33"/>
  <c r="Q237" i="33"/>
  <c r="N237" i="33"/>
  <c r="K237" i="33"/>
  <c r="H237" i="33"/>
  <c r="F237" i="33"/>
  <c r="AF237" i="33" s="1"/>
  <c r="AH236" i="33"/>
  <c r="AC236" i="33"/>
  <c r="Z236" i="33"/>
  <c r="W236" i="33"/>
  <c r="T236" i="33"/>
  <c r="Q236" i="33"/>
  <c r="N236" i="33"/>
  <c r="K236" i="33"/>
  <c r="H236" i="33"/>
  <c r="F236" i="33"/>
  <c r="AF236" i="33" s="1"/>
  <c r="AH235" i="33"/>
  <c r="AC235" i="33"/>
  <c r="Z235" i="33"/>
  <c r="W235" i="33"/>
  <c r="T235" i="33"/>
  <c r="Q235" i="33"/>
  <c r="E235" i="33" s="1"/>
  <c r="N235" i="33"/>
  <c r="K235" i="33"/>
  <c r="H235" i="33"/>
  <c r="F235" i="33"/>
  <c r="AF235" i="33" s="1"/>
  <c r="AH234" i="33"/>
  <c r="AC234" i="33"/>
  <c r="Z234" i="33"/>
  <c r="W234" i="33"/>
  <c r="T234" i="33"/>
  <c r="Q234" i="33"/>
  <c r="N234" i="33"/>
  <c r="K234" i="33"/>
  <c r="H234" i="33"/>
  <c r="F234" i="33"/>
  <c r="AF234" i="33" s="1"/>
  <c r="AH233" i="33"/>
  <c r="AC233" i="33"/>
  <c r="Z233" i="33"/>
  <c r="W233" i="33"/>
  <c r="T233" i="33"/>
  <c r="Q233" i="33"/>
  <c r="N233" i="33"/>
  <c r="K233" i="33"/>
  <c r="H233" i="33"/>
  <c r="F233" i="33"/>
  <c r="AF233" i="33" s="1"/>
  <c r="AH232" i="33"/>
  <c r="AC232" i="33"/>
  <c r="Z232" i="33"/>
  <c r="W232" i="33"/>
  <c r="T232" i="33"/>
  <c r="Q232" i="33"/>
  <c r="N232" i="33"/>
  <c r="K232" i="33"/>
  <c r="H232" i="33"/>
  <c r="F232" i="33"/>
  <c r="AF232" i="33" s="1"/>
  <c r="AH231" i="33"/>
  <c r="AC231" i="33"/>
  <c r="Z231" i="33"/>
  <c r="W231" i="33"/>
  <c r="T231" i="33"/>
  <c r="Q231" i="33"/>
  <c r="N231" i="33"/>
  <c r="K231" i="33"/>
  <c r="H231" i="33"/>
  <c r="F231" i="33"/>
  <c r="AF231" i="33" s="1"/>
  <c r="AH230" i="33"/>
  <c r="AC230" i="33"/>
  <c r="Z230" i="33"/>
  <c r="AG230" i="33" s="1"/>
  <c r="W230" i="33"/>
  <c r="T230" i="33"/>
  <c r="Q230" i="33"/>
  <c r="N230" i="33"/>
  <c r="K230" i="33"/>
  <c r="H230" i="33"/>
  <c r="F230" i="33"/>
  <c r="AF230" i="33" s="1"/>
  <c r="AH229" i="33"/>
  <c r="AC229" i="33"/>
  <c r="Z229" i="33"/>
  <c r="W229" i="33"/>
  <c r="T229" i="33"/>
  <c r="Q229" i="33"/>
  <c r="N229" i="33"/>
  <c r="K229" i="33"/>
  <c r="H229" i="33"/>
  <c r="F229" i="33"/>
  <c r="AF229" i="33" s="1"/>
  <c r="AH228" i="33"/>
  <c r="AC228" i="33"/>
  <c r="AG228" i="33" s="1"/>
  <c r="Z228" i="33"/>
  <c r="W228" i="33"/>
  <c r="T228" i="33"/>
  <c r="Q228" i="33"/>
  <c r="N228" i="33"/>
  <c r="K228" i="33"/>
  <c r="H228" i="33"/>
  <c r="F228" i="33"/>
  <c r="AF228" i="33" s="1"/>
  <c r="AH227" i="33"/>
  <c r="AF227" i="33"/>
  <c r="AC227" i="33"/>
  <c r="Z227" i="33"/>
  <c r="W227" i="33"/>
  <c r="T227" i="33"/>
  <c r="Q227" i="33"/>
  <c r="N227" i="33"/>
  <c r="K227" i="33"/>
  <c r="H227" i="33"/>
  <c r="F227" i="33"/>
  <c r="AH226" i="33"/>
  <c r="AC226" i="33"/>
  <c r="Z226" i="33"/>
  <c r="W226" i="33"/>
  <c r="T226" i="33"/>
  <c r="Q226" i="33"/>
  <c r="N226" i="33"/>
  <c r="K226" i="33"/>
  <c r="H226" i="33"/>
  <c r="F226" i="33"/>
  <c r="AF226" i="33" s="1"/>
  <c r="AH225" i="33"/>
  <c r="AC225" i="33"/>
  <c r="Z225" i="33"/>
  <c r="AG225" i="33" s="1"/>
  <c r="W225" i="33"/>
  <c r="T225" i="33"/>
  <c r="Q225" i="33"/>
  <c r="N225" i="33"/>
  <c r="K225" i="33"/>
  <c r="H225" i="33"/>
  <c r="F225" i="33"/>
  <c r="AF225" i="33" s="1"/>
  <c r="AH224" i="33"/>
  <c r="AC224" i="33"/>
  <c r="Z224" i="33"/>
  <c r="W224" i="33"/>
  <c r="T224" i="33"/>
  <c r="Q224" i="33"/>
  <c r="N224" i="33"/>
  <c r="K224" i="33"/>
  <c r="H224" i="33"/>
  <c r="F224" i="33"/>
  <c r="AF224" i="33" s="1"/>
  <c r="AH223" i="33"/>
  <c r="AC223" i="33"/>
  <c r="Z223" i="33"/>
  <c r="W223" i="33"/>
  <c r="T223" i="33"/>
  <c r="Q223" i="33"/>
  <c r="N223" i="33"/>
  <c r="K223" i="33"/>
  <c r="H223" i="33"/>
  <c r="F223" i="33"/>
  <c r="AF223" i="33" s="1"/>
  <c r="AH222" i="33"/>
  <c r="AC222" i="33"/>
  <c r="Z222" i="33"/>
  <c r="AG222" i="33" s="1"/>
  <c r="W222" i="33"/>
  <c r="T222" i="33"/>
  <c r="Q222" i="33"/>
  <c r="N222" i="33"/>
  <c r="K222" i="33"/>
  <c r="H222" i="33"/>
  <c r="F222" i="33"/>
  <c r="AF222" i="33" s="1"/>
  <c r="AH221" i="33"/>
  <c r="AC221" i="33"/>
  <c r="Z221" i="33"/>
  <c r="AG221" i="33" s="1"/>
  <c r="W221" i="33"/>
  <c r="T221" i="33"/>
  <c r="Q221" i="33"/>
  <c r="N221" i="33"/>
  <c r="K221" i="33"/>
  <c r="H221" i="33"/>
  <c r="F221" i="33"/>
  <c r="AF221" i="33" s="1"/>
  <c r="AH220" i="33"/>
  <c r="AC220" i="33"/>
  <c r="Z220" i="33"/>
  <c r="W220" i="33"/>
  <c r="T220" i="33"/>
  <c r="Q220" i="33"/>
  <c r="N220" i="33"/>
  <c r="K220" i="33"/>
  <c r="H220" i="33"/>
  <c r="F220" i="33"/>
  <c r="AF220" i="33" s="1"/>
  <c r="AH219" i="33"/>
  <c r="AC219" i="33"/>
  <c r="Z219" i="33"/>
  <c r="W219" i="33"/>
  <c r="T219" i="33"/>
  <c r="Q219" i="33"/>
  <c r="N219" i="33"/>
  <c r="K219" i="33"/>
  <c r="H219" i="33"/>
  <c r="E219" i="33" s="1"/>
  <c r="F219" i="33"/>
  <c r="AF219" i="33" s="1"/>
  <c r="AH218" i="33"/>
  <c r="AC218" i="33"/>
  <c r="Z218" i="33"/>
  <c r="AG218" i="33" s="1"/>
  <c r="W218" i="33"/>
  <c r="T218" i="33"/>
  <c r="Q218" i="33"/>
  <c r="N218" i="33"/>
  <c r="K218" i="33"/>
  <c r="H218" i="33"/>
  <c r="F218" i="33"/>
  <c r="AH217" i="33"/>
  <c r="AC217" i="33"/>
  <c r="Z217" i="33"/>
  <c r="W217" i="33"/>
  <c r="T217" i="33"/>
  <c r="Q217" i="33"/>
  <c r="N217" i="33"/>
  <c r="K217" i="33"/>
  <c r="H217" i="33"/>
  <c r="F217" i="33"/>
  <c r="AF217" i="33" s="1"/>
  <c r="AH216" i="33"/>
  <c r="AC216" i="33"/>
  <c r="Z216" i="33"/>
  <c r="W216" i="33"/>
  <c r="T216" i="33"/>
  <c r="Q216" i="33"/>
  <c r="N216" i="33"/>
  <c r="K216" i="33"/>
  <c r="H216" i="33"/>
  <c r="F216" i="33"/>
  <c r="AF216" i="33" s="1"/>
  <c r="AH215" i="33"/>
  <c r="AC215" i="33"/>
  <c r="AG215" i="33" s="1"/>
  <c r="Z215" i="33"/>
  <c r="W215" i="33"/>
  <c r="T215" i="33"/>
  <c r="Q215" i="33"/>
  <c r="N215" i="33"/>
  <c r="K215" i="33"/>
  <c r="H215" i="33"/>
  <c r="E215" i="33" s="1"/>
  <c r="F215" i="33"/>
  <c r="AF215" i="33" s="1"/>
  <c r="AH214" i="33"/>
  <c r="AC214" i="33"/>
  <c r="Z214" i="33"/>
  <c r="W214" i="33"/>
  <c r="T214" i="33"/>
  <c r="Q214" i="33"/>
  <c r="N214" i="33"/>
  <c r="K214" i="33"/>
  <c r="H214" i="33"/>
  <c r="F214" i="33"/>
  <c r="AF214" i="33" s="1"/>
  <c r="AH213" i="33"/>
  <c r="AC213" i="33"/>
  <c r="Z213" i="33"/>
  <c r="W213" i="33"/>
  <c r="T213" i="33"/>
  <c r="Q213" i="33"/>
  <c r="N213" i="33"/>
  <c r="K213" i="33"/>
  <c r="H213" i="33"/>
  <c r="F213" i="33"/>
  <c r="AF213" i="33" s="1"/>
  <c r="AH212" i="33"/>
  <c r="AC212" i="33"/>
  <c r="Z212" i="33"/>
  <c r="W212" i="33"/>
  <c r="T212" i="33"/>
  <c r="Q212" i="33"/>
  <c r="N212" i="33"/>
  <c r="K212" i="33"/>
  <c r="H212" i="33"/>
  <c r="F212" i="33"/>
  <c r="AF212" i="33" s="1"/>
  <c r="AH211" i="33"/>
  <c r="AC211" i="33"/>
  <c r="Z211" i="33"/>
  <c r="AG211" i="33" s="1"/>
  <c r="W211" i="33"/>
  <c r="T211" i="33"/>
  <c r="Q211" i="33"/>
  <c r="N211" i="33"/>
  <c r="K211" i="33"/>
  <c r="H211" i="33"/>
  <c r="F211" i="33"/>
  <c r="AF211" i="33" s="1"/>
  <c r="AH210" i="33"/>
  <c r="AF210" i="33"/>
  <c r="AC210" i="33"/>
  <c r="Z210" i="33"/>
  <c r="AG210" i="33" s="1"/>
  <c r="W210" i="33"/>
  <c r="T210" i="33"/>
  <c r="Q210" i="33"/>
  <c r="N210" i="33"/>
  <c r="K210" i="33"/>
  <c r="H210" i="33"/>
  <c r="F210" i="33"/>
  <c r="AH209" i="33"/>
  <c r="AC209" i="33"/>
  <c r="Z209" i="33"/>
  <c r="W209" i="33"/>
  <c r="T209" i="33"/>
  <c r="Q209" i="33"/>
  <c r="N209" i="33"/>
  <c r="K209" i="33"/>
  <c r="H209" i="33"/>
  <c r="F209" i="33"/>
  <c r="AF209" i="33" s="1"/>
  <c r="AH208" i="33"/>
  <c r="AC208" i="33"/>
  <c r="Z208" i="33"/>
  <c r="W208" i="33"/>
  <c r="T208" i="33"/>
  <c r="Q208" i="33"/>
  <c r="N208" i="33"/>
  <c r="K208" i="33"/>
  <c r="H208" i="33"/>
  <c r="F208" i="33"/>
  <c r="AF208" i="33" s="1"/>
  <c r="AH207" i="33"/>
  <c r="AC207" i="33"/>
  <c r="Z207" i="33"/>
  <c r="AG207" i="33" s="1"/>
  <c r="W207" i="33"/>
  <c r="T207" i="33"/>
  <c r="Q207" i="33"/>
  <c r="N207" i="33"/>
  <c r="K207" i="33"/>
  <c r="H207" i="33"/>
  <c r="F207" i="33"/>
  <c r="AF207" i="33" s="1"/>
  <c r="AH206" i="33"/>
  <c r="AC206" i="33"/>
  <c r="Z206" i="33"/>
  <c r="W206" i="33"/>
  <c r="T206" i="33"/>
  <c r="Q206" i="33"/>
  <c r="N206" i="33"/>
  <c r="K206" i="33"/>
  <c r="H206" i="33"/>
  <c r="F206" i="33"/>
  <c r="AF206" i="33" s="1"/>
  <c r="AH205" i="33"/>
  <c r="AC205" i="33"/>
  <c r="Z205" i="33"/>
  <c r="W205" i="33"/>
  <c r="T205" i="33"/>
  <c r="Q205" i="33"/>
  <c r="N205" i="33"/>
  <c r="K205" i="33"/>
  <c r="H205" i="33"/>
  <c r="F205" i="33"/>
  <c r="AF205" i="33" s="1"/>
  <c r="AH204" i="33"/>
  <c r="AC204" i="33"/>
  <c r="Z204" i="33"/>
  <c r="W204" i="33"/>
  <c r="T204" i="33"/>
  <c r="Q204" i="33"/>
  <c r="N204" i="33"/>
  <c r="K204" i="33"/>
  <c r="H204" i="33"/>
  <c r="F204" i="33"/>
  <c r="AF204" i="33" s="1"/>
  <c r="AH203" i="33"/>
  <c r="AF203" i="33"/>
  <c r="AC203" i="33"/>
  <c r="AG203" i="33" s="1"/>
  <c r="Z203" i="33"/>
  <c r="W203" i="33"/>
  <c r="T203" i="33"/>
  <c r="Q203" i="33"/>
  <c r="N203" i="33"/>
  <c r="K203" i="33"/>
  <c r="H203" i="33"/>
  <c r="F203" i="33"/>
  <c r="AH202" i="33"/>
  <c r="AF202" i="33"/>
  <c r="AC202" i="33"/>
  <c r="Z202" i="33"/>
  <c r="W202" i="33"/>
  <c r="T202" i="33"/>
  <c r="Q202" i="33"/>
  <c r="N202" i="33"/>
  <c r="K202" i="33"/>
  <c r="H202" i="33"/>
  <c r="F202" i="33"/>
  <c r="AH201" i="33"/>
  <c r="AC201" i="33"/>
  <c r="Z201" i="33"/>
  <c r="AG201" i="33" s="1"/>
  <c r="W201" i="33"/>
  <c r="T201" i="33"/>
  <c r="Q201" i="33"/>
  <c r="N201" i="33"/>
  <c r="K201" i="33"/>
  <c r="H201" i="33"/>
  <c r="F201" i="33"/>
  <c r="AF201" i="33" s="1"/>
  <c r="AH200" i="33"/>
  <c r="AC200" i="33"/>
  <c r="Z200" i="33"/>
  <c r="W200" i="33"/>
  <c r="T200" i="33"/>
  <c r="Q200" i="33"/>
  <c r="N200" i="33"/>
  <c r="K200" i="33"/>
  <c r="H200" i="33"/>
  <c r="F200" i="33"/>
  <c r="AF200" i="33" s="1"/>
  <c r="AH199" i="33"/>
  <c r="AC199" i="33"/>
  <c r="Z199" i="33"/>
  <c r="W199" i="33"/>
  <c r="T199" i="33"/>
  <c r="Q199" i="33"/>
  <c r="E199" i="33" s="1"/>
  <c r="N199" i="33"/>
  <c r="K199" i="33"/>
  <c r="H199" i="33"/>
  <c r="F199" i="33"/>
  <c r="AF199" i="33" s="1"/>
  <c r="AH198" i="33"/>
  <c r="AC198" i="33"/>
  <c r="Z198" i="33"/>
  <c r="W198" i="33"/>
  <c r="T198" i="33"/>
  <c r="Q198" i="33"/>
  <c r="N198" i="33"/>
  <c r="K198" i="33"/>
  <c r="H198" i="33"/>
  <c r="F198" i="33"/>
  <c r="AF198" i="33" s="1"/>
  <c r="AH197" i="33"/>
  <c r="AC197" i="33"/>
  <c r="Z197" i="33"/>
  <c r="W197" i="33"/>
  <c r="T197" i="33"/>
  <c r="Q197" i="33"/>
  <c r="N197" i="33"/>
  <c r="K197" i="33"/>
  <c r="H197" i="33"/>
  <c r="F197" i="33"/>
  <c r="AF197" i="33" s="1"/>
  <c r="AH196" i="33"/>
  <c r="AC196" i="33"/>
  <c r="Z196" i="33"/>
  <c r="W196" i="33"/>
  <c r="T196" i="33"/>
  <c r="Q196" i="33"/>
  <c r="N196" i="33"/>
  <c r="K196" i="33"/>
  <c r="H196" i="33"/>
  <c r="F196" i="33"/>
  <c r="AF196" i="33" s="1"/>
  <c r="AH195" i="33"/>
  <c r="AC195" i="33"/>
  <c r="Z195" i="33"/>
  <c r="W195" i="33"/>
  <c r="T195" i="33"/>
  <c r="Q195" i="33"/>
  <c r="N195" i="33"/>
  <c r="K195" i="33"/>
  <c r="H195" i="33"/>
  <c r="F195" i="33"/>
  <c r="AF195" i="33" s="1"/>
  <c r="AH194" i="33"/>
  <c r="AC194" i="33"/>
  <c r="Z194" i="33"/>
  <c r="AG194" i="33" s="1"/>
  <c r="W194" i="33"/>
  <c r="T194" i="33"/>
  <c r="Q194" i="33"/>
  <c r="N194" i="33"/>
  <c r="K194" i="33"/>
  <c r="H194" i="33"/>
  <c r="F194" i="33"/>
  <c r="AF194" i="33" s="1"/>
  <c r="AH193" i="33"/>
  <c r="AC193" i="33"/>
  <c r="Z193" i="33"/>
  <c r="W193" i="33"/>
  <c r="T193" i="33"/>
  <c r="Q193" i="33"/>
  <c r="N193" i="33"/>
  <c r="K193" i="33"/>
  <c r="H193" i="33"/>
  <c r="F193" i="33"/>
  <c r="AH192" i="33"/>
  <c r="AC192" i="33"/>
  <c r="Z192" i="33"/>
  <c r="W192" i="33"/>
  <c r="T192" i="33"/>
  <c r="Q192" i="33"/>
  <c r="N192" i="33"/>
  <c r="K192" i="33"/>
  <c r="H192" i="33"/>
  <c r="F192" i="33"/>
  <c r="AF192" i="33" s="1"/>
  <c r="AH191" i="33"/>
  <c r="AF191" i="33"/>
  <c r="AC191" i="33"/>
  <c r="Z191" i="33"/>
  <c r="AG191" i="33" s="1"/>
  <c r="W191" i="33"/>
  <c r="T191" i="33"/>
  <c r="Q191" i="33"/>
  <c r="N191" i="33"/>
  <c r="K191" i="33"/>
  <c r="H191" i="33"/>
  <c r="F191" i="33"/>
  <c r="AD190" i="33"/>
  <c r="D269" i="37" s="1"/>
  <c r="AB190" i="33"/>
  <c r="AA190" i="33"/>
  <c r="Y190" i="33"/>
  <c r="C267" i="37" s="1"/>
  <c r="X190" i="33"/>
  <c r="V190" i="33"/>
  <c r="Q239" i="37" s="1"/>
  <c r="U190" i="33"/>
  <c r="P239" i="37" s="1"/>
  <c r="S190" i="33"/>
  <c r="O239" i="37" s="1"/>
  <c r="R190" i="33"/>
  <c r="N239" i="37" s="1"/>
  <c r="P190" i="33"/>
  <c r="O190" i="33"/>
  <c r="M190" i="33"/>
  <c r="K239" i="37" s="1"/>
  <c r="L190" i="33"/>
  <c r="J190" i="33"/>
  <c r="I239" i="37" s="1"/>
  <c r="I190" i="33"/>
  <c r="H239" i="37" s="1"/>
  <c r="G190" i="33"/>
  <c r="G239" i="37" s="1"/>
  <c r="AD189" i="33"/>
  <c r="Y189" i="33"/>
  <c r="V189" i="33"/>
  <c r="U189" i="33"/>
  <c r="R189" i="33"/>
  <c r="M189" i="33"/>
  <c r="CZ177" i="33"/>
  <c r="CW177" i="33"/>
  <c r="CT177" i="33"/>
  <c r="CQ177" i="33"/>
  <c r="CN177" i="33"/>
  <c r="CK177" i="33"/>
  <c r="CH177" i="33"/>
  <c r="CE177" i="33"/>
  <c r="CB177" i="33"/>
  <c r="BY177" i="33"/>
  <c r="BV177" i="33"/>
  <c r="BS177" i="33"/>
  <c r="BP177" i="33"/>
  <c r="BM177" i="33"/>
  <c r="BJ177" i="33"/>
  <c r="BG177" i="33"/>
  <c r="BD177" i="33"/>
  <c r="BA177" i="33"/>
  <c r="AX177" i="33"/>
  <c r="AU177" i="33"/>
  <c r="AR177" i="33"/>
  <c r="AO177" i="33"/>
  <c r="AL177" i="33"/>
  <c r="AI177" i="33"/>
  <c r="AF177" i="33"/>
  <c r="AC177" i="33"/>
  <c r="Z177" i="33"/>
  <c r="W177" i="33"/>
  <c r="T177" i="33"/>
  <c r="Q177" i="33"/>
  <c r="N177" i="33"/>
  <c r="K177" i="33"/>
  <c r="F177" i="33"/>
  <c r="DQ177" i="33" s="1"/>
  <c r="CZ176" i="33"/>
  <c r="CW176" i="33"/>
  <c r="CT176" i="33"/>
  <c r="CQ176" i="33"/>
  <c r="CN176" i="33"/>
  <c r="CK176" i="33"/>
  <c r="CH176" i="33"/>
  <c r="CE176" i="33"/>
  <c r="CB176" i="33"/>
  <c r="BY176" i="33"/>
  <c r="BV176" i="33"/>
  <c r="BS176" i="33"/>
  <c r="BP176" i="33"/>
  <c r="BM176" i="33"/>
  <c r="BJ176" i="33"/>
  <c r="BG176" i="33"/>
  <c r="BD176" i="33"/>
  <c r="BA176" i="33"/>
  <c r="AX176" i="33"/>
  <c r="AU176" i="33"/>
  <c r="AR176" i="33"/>
  <c r="AO176" i="33"/>
  <c r="AL176" i="33"/>
  <c r="AI176" i="33"/>
  <c r="AF176" i="33"/>
  <c r="AC176" i="33"/>
  <c r="Z176" i="33"/>
  <c r="W176" i="33"/>
  <c r="T176" i="33"/>
  <c r="Q176" i="33"/>
  <c r="N176" i="33"/>
  <c r="K176" i="33"/>
  <c r="F176" i="33"/>
  <c r="DQ176" i="33" s="1"/>
  <c r="CZ175" i="33"/>
  <c r="CW175" i="33"/>
  <c r="CT175" i="33"/>
  <c r="CQ175" i="33"/>
  <c r="CN175" i="33"/>
  <c r="CK175" i="33"/>
  <c r="CH175" i="33"/>
  <c r="CE175" i="33"/>
  <c r="CB175" i="33"/>
  <c r="BY175" i="33"/>
  <c r="BV175" i="33"/>
  <c r="BS175" i="33"/>
  <c r="BP175" i="33"/>
  <c r="BM175" i="33"/>
  <c r="BJ175" i="33"/>
  <c r="BG175" i="33"/>
  <c r="BD175" i="33"/>
  <c r="BA175" i="33"/>
  <c r="AX175" i="33"/>
  <c r="AU175" i="33"/>
  <c r="AR175" i="33"/>
  <c r="AO175" i="33"/>
  <c r="AL175" i="33"/>
  <c r="AI175" i="33"/>
  <c r="AF175" i="33"/>
  <c r="AC175" i="33"/>
  <c r="Z175" i="33"/>
  <c r="W175" i="33"/>
  <c r="T175" i="33"/>
  <c r="Q175" i="33"/>
  <c r="N175" i="33"/>
  <c r="K175" i="33"/>
  <c r="F175" i="33"/>
  <c r="CZ174" i="33"/>
  <c r="CW174" i="33"/>
  <c r="CT174" i="33"/>
  <c r="CQ174" i="33"/>
  <c r="CN174" i="33"/>
  <c r="CK174" i="33"/>
  <c r="CH174" i="33"/>
  <c r="CE174" i="33"/>
  <c r="CB174" i="33"/>
  <c r="BY174" i="33"/>
  <c r="BV174" i="33"/>
  <c r="BS174" i="33"/>
  <c r="BP174" i="33"/>
  <c r="BM174" i="33"/>
  <c r="BJ174" i="33"/>
  <c r="BG174" i="33"/>
  <c r="BD174" i="33"/>
  <c r="BA174" i="33"/>
  <c r="AX174" i="33"/>
  <c r="AU174" i="33"/>
  <c r="AR174" i="33"/>
  <c r="AO174" i="33"/>
  <c r="AL174" i="33"/>
  <c r="AI174" i="33"/>
  <c r="AF174" i="33"/>
  <c r="AC174" i="33"/>
  <c r="Z174" i="33"/>
  <c r="W174" i="33"/>
  <c r="T174" i="33"/>
  <c r="Q174" i="33"/>
  <c r="N174" i="33"/>
  <c r="K174" i="33"/>
  <c r="F174" i="33"/>
  <c r="CZ173" i="33"/>
  <c r="CW173" i="33"/>
  <c r="CT173" i="33"/>
  <c r="CQ173" i="33"/>
  <c r="CN173" i="33"/>
  <c r="CK173" i="33"/>
  <c r="CH173" i="33"/>
  <c r="CE173" i="33"/>
  <c r="CB173" i="33"/>
  <c r="BY173" i="33"/>
  <c r="BV173" i="33"/>
  <c r="BS173" i="33"/>
  <c r="BP173" i="33"/>
  <c r="BM173" i="33"/>
  <c r="BJ173" i="33"/>
  <c r="BG173" i="33"/>
  <c r="BD173" i="33"/>
  <c r="BA173" i="33"/>
  <c r="AX173" i="33"/>
  <c r="AU173" i="33"/>
  <c r="AR173" i="33"/>
  <c r="AO173" i="33"/>
  <c r="AL173" i="33"/>
  <c r="AI173" i="33"/>
  <c r="AF173" i="33"/>
  <c r="AC173" i="33"/>
  <c r="Z173" i="33"/>
  <c r="W173" i="33"/>
  <c r="T173" i="33"/>
  <c r="Q173" i="33"/>
  <c r="N173" i="33"/>
  <c r="K173" i="33"/>
  <c r="F173" i="33"/>
  <c r="CZ172" i="33"/>
  <c r="CW172" i="33"/>
  <c r="CT172" i="33"/>
  <c r="CQ172" i="33"/>
  <c r="CN172" i="33"/>
  <c r="CK172" i="33"/>
  <c r="CH172" i="33"/>
  <c r="CE172" i="33"/>
  <c r="CB172" i="33"/>
  <c r="BY172" i="33"/>
  <c r="BV172" i="33"/>
  <c r="BS172" i="33"/>
  <c r="BP172" i="33"/>
  <c r="BM172" i="33"/>
  <c r="BJ172" i="33"/>
  <c r="BG172" i="33"/>
  <c r="BD172" i="33"/>
  <c r="BA172" i="33"/>
  <c r="AX172" i="33"/>
  <c r="AU172" i="33"/>
  <c r="AR172" i="33"/>
  <c r="AO172" i="33"/>
  <c r="AL172" i="33"/>
  <c r="AI172" i="33"/>
  <c r="AF172" i="33"/>
  <c r="AC172" i="33"/>
  <c r="Z172" i="33"/>
  <c r="W172" i="33"/>
  <c r="T172" i="33"/>
  <c r="Q172" i="33"/>
  <c r="N172" i="33"/>
  <c r="K172" i="33"/>
  <c r="F172" i="33"/>
  <c r="DQ172" i="33" s="1"/>
  <c r="CZ171" i="33"/>
  <c r="CW171" i="33"/>
  <c r="CT171" i="33"/>
  <c r="CQ171" i="33"/>
  <c r="CN171" i="33"/>
  <c r="CK171" i="33"/>
  <c r="CH171" i="33"/>
  <c r="CE171" i="33"/>
  <c r="CB171" i="33"/>
  <c r="BY171" i="33"/>
  <c r="BV171" i="33"/>
  <c r="BS171" i="33"/>
  <c r="BP171" i="33"/>
  <c r="BM171" i="33"/>
  <c r="BJ171" i="33"/>
  <c r="BG171" i="33"/>
  <c r="BD171" i="33"/>
  <c r="BA171" i="33"/>
  <c r="AX171" i="33"/>
  <c r="AU171" i="33"/>
  <c r="AR171" i="33"/>
  <c r="AO171" i="33"/>
  <c r="AL171" i="33"/>
  <c r="AI171" i="33"/>
  <c r="AF171" i="33"/>
  <c r="AC171" i="33"/>
  <c r="Z171" i="33"/>
  <c r="W171" i="33"/>
  <c r="T171" i="33"/>
  <c r="Q171" i="33"/>
  <c r="N171" i="33"/>
  <c r="K171" i="33"/>
  <c r="F171" i="33"/>
  <c r="DQ171" i="33" s="1"/>
  <c r="CZ170" i="33"/>
  <c r="CW170" i="33"/>
  <c r="CT170" i="33"/>
  <c r="CQ170" i="33"/>
  <c r="CN170" i="33"/>
  <c r="CK170" i="33"/>
  <c r="CH170" i="33"/>
  <c r="CE170" i="33"/>
  <c r="CB170" i="33"/>
  <c r="BY170" i="33"/>
  <c r="BV170" i="33"/>
  <c r="BS170" i="33"/>
  <c r="BP170" i="33"/>
  <c r="BM170" i="33"/>
  <c r="BJ170" i="33"/>
  <c r="BG170" i="33"/>
  <c r="BD170" i="33"/>
  <c r="BA170" i="33"/>
  <c r="AX170" i="33"/>
  <c r="AU170" i="33"/>
  <c r="AR170" i="33"/>
  <c r="AO170" i="33"/>
  <c r="AL170" i="33"/>
  <c r="AI170" i="33"/>
  <c r="AF170" i="33"/>
  <c r="AC170" i="33"/>
  <c r="Z170" i="33"/>
  <c r="W170" i="33"/>
  <c r="T170" i="33"/>
  <c r="Q170" i="33"/>
  <c r="N170" i="33"/>
  <c r="K170" i="33"/>
  <c r="F170" i="33"/>
  <c r="DQ170" i="33" s="1"/>
  <c r="CZ169" i="33"/>
  <c r="CW169" i="33"/>
  <c r="CT169" i="33"/>
  <c r="CQ169" i="33"/>
  <c r="CN169" i="33"/>
  <c r="CK169" i="33"/>
  <c r="CH169" i="33"/>
  <c r="CE169" i="33"/>
  <c r="CB169" i="33"/>
  <c r="BY169" i="33"/>
  <c r="BV169" i="33"/>
  <c r="BS169" i="33"/>
  <c r="BP169" i="33"/>
  <c r="BM169" i="33"/>
  <c r="BJ169" i="33"/>
  <c r="BG169" i="33"/>
  <c r="BD169" i="33"/>
  <c r="BA169" i="33"/>
  <c r="AX169" i="33"/>
  <c r="AU169" i="33"/>
  <c r="AR169" i="33"/>
  <c r="AO169" i="33"/>
  <c r="AL169" i="33"/>
  <c r="AI169" i="33"/>
  <c r="AF169" i="33"/>
  <c r="AC169" i="33"/>
  <c r="Z169" i="33"/>
  <c r="W169" i="33"/>
  <c r="T169" i="33"/>
  <c r="Q169" i="33"/>
  <c r="N169" i="33"/>
  <c r="K169" i="33"/>
  <c r="H169" i="33"/>
  <c r="F169" i="33"/>
  <c r="DQ169" i="33" s="1"/>
  <c r="CZ168" i="33"/>
  <c r="CW168" i="33"/>
  <c r="CT168" i="33"/>
  <c r="CQ168" i="33"/>
  <c r="CN168" i="33"/>
  <c r="CK168" i="33"/>
  <c r="CH168" i="33"/>
  <c r="CE168" i="33"/>
  <c r="CB168" i="33"/>
  <c r="BY168" i="33"/>
  <c r="BV168" i="33"/>
  <c r="BS168" i="33"/>
  <c r="BP168" i="33"/>
  <c r="BM168" i="33"/>
  <c r="BJ168" i="33"/>
  <c r="BG168" i="33"/>
  <c r="BD168" i="33"/>
  <c r="BA168" i="33"/>
  <c r="AX168" i="33"/>
  <c r="AU168" i="33"/>
  <c r="AR168" i="33"/>
  <c r="AO168" i="33"/>
  <c r="AL168" i="33"/>
  <c r="AI168" i="33"/>
  <c r="AF168" i="33"/>
  <c r="AC168" i="33"/>
  <c r="Z168" i="33"/>
  <c r="W168" i="33"/>
  <c r="T168" i="33"/>
  <c r="Q168" i="33"/>
  <c r="N168" i="33"/>
  <c r="K168" i="33"/>
  <c r="H168" i="33"/>
  <c r="F168" i="33"/>
  <c r="CZ167" i="33"/>
  <c r="CW167" i="33"/>
  <c r="CT167" i="33"/>
  <c r="CQ167" i="33"/>
  <c r="CN167" i="33"/>
  <c r="CK167" i="33"/>
  <c r="CH167" i="33"/>
  <c r="CE167" i="33"/>
  <c r="CB167" i="33"/>
  <c r="BY167" i="33"/>
  <c r="BV167" i="33"/>
  <c r="BS167" i="33"/>
  <c r="BP167" i="33"/>
  <c r="BM167" i="33"/>
  <c r="BJ167" i="33"/>
  <c r="BG167" i="33"/>
  <c r="BD167" i="33"/>
  <c r="BA167" i="33"/>
  <c r="AX167" i="33"/>
  <c r="AU167" i="33"/>
  <c r="AR167" i="33"/>
  <c r="AO167" i="33"/>
  <c r="AL167" i="33"/>
  <c r="AI167" i="33"/>
  <c r="AF167" i="33"/>
  <c r="AC167" i="33"/>
  <c r="Z167" i="33"/>
  <c r="W167" i="33"/>
  <c r="T167" i="33"/>
  <c r="Q167" i="33"/>
  <c r="N167" i="33"/>
  <c r="K167" i="33"/>
  <c r="F167" i="33"/>
  <c r="DQ167" i="33" s="1"/>
  <c r="CZ166" i="33"/>
  <c r="CW166" i="33"/>
  <c r="CT166" i="33"/>
  <c r="CQ166" i="33"/>
  <c r="CN166" i="33"/>
  <c r="CK166" i="33"/>
  <c r="CH166" i="33"/>
  <c r="CE166" i="33"/>
  <c r="CB166" i="33"/>
  <c r="BY166" i="33"/>
  <c r="BV166" i="33"/>
  <c r="BS166" i="33"/>
  <c r="BP166" i="33"/>
  <c r="BM166" i="33"/>
  <c r="BJ166" i="33"/>
  <c r="BG166" i="33"/>
  <c r="BD166" i="33"/>
  <c r="BA166" i="33"/>
  <c r="AX166" i="33"/>
  <c r="AU166" i="33"/>
  <c r="AR166" i="33"/>
  <c r="AO166" i="33"/>
  <c r="AL166" i="33"/>
  <c r="AI166" i="33"/>
  <c r="AF166" i="33"/>
  <c r="AC166" i="33"/>
  <c r="Z166" i="33"/>
  <c r="W166" i="33"/>
  <c r="T166" i="33"/>
  <c r="Q166" i="33"/>
  <c r="N166" i="33"/>
  <c r="K166" i="33"/>
  <c r="F166" i="33"/>
  <c r="DQ166" i="33" s="1"/>
  <c r="CZ165" i="33"/>
  <c r="CW165" i="33"/>
  <c r="CT165" i="33"/>
  <c r="CQ165" i="33"/>
  <c r="CN165" i="33"/>
  <c r="CK165" i="33"/>
  <c r="CH165" i="33"/>
  <c r="CE165" i="33"/>
  <c r="CB165" i="33"/>
  <c r="BY165" i="33"/>
  <c r="BV165" i="33"/>
  <c r="BS165" i="33"/>
  <c r="BP165" i="33"/>
  <c r="BM165" i="33"/>
  <c r="BJ165" i="33"/>
  <c r="BG165" i="33"/>
  <c r="BD165" i="33"/>
  <c r="BA165" i="33"/>
  <c r="AX165" i="33"/>
  <c r="AU165" i="33"/>
  <c r="AR165" i="33"/>
  <c r="AO165" i="33"/>
  <c r="AL165" i="33"/>
  <c r="AI165" i="33"/>
  <c r="AF165" i="33"/>
  <c r="AC165" i="33"/>
  <c r="Z165" i="33"/>
  <c r="W165" i="33"/>
  <c r="T165" i="33"/>
  <c r="Q165" i="33"/>
  <c r="N165" i="33"/>
  <c r="K165" i="33"/>
  <c r="H165" i="33"/>
  <c r="F165" i="33"/>
  <c r="DQ165" i="33" s="1"/>
  <c r="CZ164" i="33"/>
  <c r="CW164" i="33"/>
  <c r="CT164" i="33"/>
  <c r="CQ164" i="33"/>
  <c r="CN164" i="33"/>
  <c r="CK164" i="33"/>
  <c r="CH164" i="33"/>
  <c r="CE164" i="33"/>
  <c r="CB164" i="33"/>
  <c r="BY164" i="33"/>
  <c r="BV164" i="33"/>
  <c r="BS164" i="33"/>
  <c r="BP164" i="33"/>
  <c r="BM164" i="33"/>
  <c r="BJ164" i="33"/>
  <c r="BG164" i="33"/>
  <c r="BD164" i="33"/>
  <c r="BA164" i="33"/>
  <c r="AX164" i="33"/>
  <c r="AU164" i="33"/>
  <c r="AR164" i="33"/>
  <c r="AO164" i="33"/>
  <c r="AL164" i="33"/>
  <c r="AI164" i="33"/>
  <c r="AF164" i="33"/>
  <c r="AC164" i="33"/>
  <c r="Z164" i="33"/>
  <c r="W164" i="33"/>
  <c r="T164" i="33"/>
  <c r="Q164" i="33"/>
  <c r="N164" i="33"/>
  <c r="K164" i="33"/>
  <c r="H164" i="33"/>
  <c r="F164" i="33"/>
  <c r="DQ164" i="33" s="1"/>
  <c r="CZ163" i="33"/>
  <c r="CW163" i="33"/>
  <c r="CT163" i="33"/>
  <c r="CQ163" i="33"/>
  <c r="CN163" i="33"/>
  <c r="CK163" i="33"/>
  <c r="CH163" i="33"/>
  <c r="CE163" i="33"/>
  <c r="CB163" i="33"/>
  <c r="BY163" i="33"/>
  <c r="BV163" i="33"/>
  <c r="BS163" i="33"/>
  <c r="BP163" i="33"/>
  <c r="BM163" i="33"/>
  <c r="BJ163" i="33"/>
  <c r="BG163" i="33"/>
  <c r="BD163" i="33"/>
  <c r="BA163" i="33"/>
  <c r="AX163" i="33"/>
  <c r="AU163" i="33"/>
  <c r="AR163" i="33"/>
  <c r="AO163" i="33"/>
  <c r="AL163" i="33"/>
  <c r="AI163" i="33"/>
  <c r="AF163" i="33"/>
  <c r="AC163" i="33"/>
  <c r="Z163" i="33"/>
  <c r="W163" i="33"/>
  <c r="T163" i="33"/>
  <c r="Q163" i="33"/>
  <c r="N163" i="33"/>
  <c r="K163" i="33"/>
  <c r="H163" i="33"/>
  <c r="F163" i="33"/>
  <c r="D443" i="37" s="1"/>
  <c r="CZ162" i="33"/>
  <c r="CW162" i="33"/>
  <c r="CT162" i="33"/>
  <c r="CQ162" i="33"/>
  <c r="CN162" i="33"/>
  <c r="CK162" i="33"/>
  <c r="CH162" i="33"/>
  <c r="CE162" i="33"/>
  <c r="CB162" i="33"/>
  <c r="BY162" i="33"/>
  <c r="BV162" i="33"/>
  <c r="BS162" i="33"/>
  <c r="BP162" i="33"/>
  <c r="BM162" i="33"/>
  <c r="BJ162" i="33"/>
  <c r="BG162" i="33"/>
  <c r="BD162" i="33"/>
  <c r="BA162" i="33"/>
  <c r="AX162" i="33"/>
  <c r="AU162" i="33"/>
  <c r="AR162" i="33"/>
  <c r="AO162" i="33"/>
  <c r="AL162" i="33"/>
  <c r="AI162" i="33"/>
  <c r="AF162" i="33"/>
  <c r="AC162" i="33"/>
  <c r="Z162" i="33"/>
  <c r="W162" i="33"/>
  <c r="T162" i="33"/>
  <c r="Q162" i="33"/>
  <c r="N162" i="33"/>
  <c r="K162" i="33"/>
  <c r="H162" i="33"/>
  <c r="F162" i="33"/>
  <c r="D442" i="37" s="1"/>
  <c r="CZ161" i="33"/>
  <c r="CW161" i="33"/>
  <c r="CT161" i="33"/>
  <c r="CQ161" i="33"/>
  <c r="CN161" i="33"/>
  <c r="CK161" i="33"/>
  <c r="CH161" i="33"/>
  <c r="CE161" i="33"/>
  <c r="CB161" i="33"/>
  <c r="BY161" i="33"/>
  <c r="BV161" i="33"/>
  <c r="BS161" i="33"/>
  <c r="BP161" i="33"/>
  <c r="BM161" i="33"/>
  <c r="BJ161" i="33"/>
  <c r="BG161" i="33"/>
  <c r="BD161" i="33"/>
  <c r="BA161" i="33"/>
  <c r="AX161" i="33"/>
  <c r="AU161" i="33"/>
  <c r="AR161" i="33"/>
  <c r="AO161" i="33"/>
  <c r="AL161" i="33"/>
  <c r="AI161" i="33"/>
  <c r="AF161" i="33"/>
  <c r="AC161" i="33"/>
  <c r="Z161" i="33"/>
  <c r="W161" i="33"/>
  <c r="T161" i="33"/>
  <c r="Q161" i="33"/>
  <c r="N161" i="33"/>
  <c r="K161" i="33"/>
  <c r="H161" i="33"/>
  <c r="F161" i="33"/>
  <c r="D441" i="37" s="1"/>
  <c r="CZ160" i="33"/>
  <c r="CW160" i="33"/>
  <c r="CT160" i="33"/>
  <c r="CQ160" i="33"/>
  <c r="CN160" i="33"/>
  <c r="CK160" i="33"/>
  <c r="CH160" i="33"/>
  <c r="CE160" i="33"/>
  <c r="CB160" i="33"/>
  <c r="BY160" i="33"/>
  <c r="BV160" i="33"/>
  <c r="BS160" i="33"/>
  <c r="BP160" i="33"/>
  <c r="BM160" i="33"/>
  <c r="BJ160" i="33"/>
  <c r="BG160" i="33"/>
  <c r="BD160" i="33"/>
  <c r="BA160" i="33"/>
  <c r="AX160" i="33"/>
  <c r="AU160" i="33"/>
  <c r="AR160" i="33"/>
  <c r="AO160" i="33"/>
  <c r="AL160" i="33"/>
  <c r="AI160" i="33"/>
  <c r="AF160" i="33"/>
  <c r="AC160" i="33"/>
  <c r="Z160" i="33"/>
  <c r="W160" i="33"/>
  <c r="T160" i="33"/>
  <c r="Q160" i="33"/>
  <c r="N160" i="33"/>
  <c r="K160" i="33"/>
  <c r="H160" i="33"/>
  <c r="F160" i="33"/>
  <c r="D440" i="37" s="1"/>
  <c r="CZ159" i="33"/>
  <c r="CW159" i="33"/>
  <c r="CT159" i="33"/>
  <c r="CQ159" i="33"/>
  <c r="CN159" i="33"/>
  <c r="CK159" i="33"/>
  <c r="CH159" i="33"/>
  <c r="CE159" i="33"/>
  <c r="CB159" i="33"/>
  <c r="BY159" i="33"/>
  <c r="BV159" i="33"/>
  <c r="BS159" i="33"/>
  <c r="BP159" i="33"/>
  <c r="BM159" i="33"/>
  <c r="BJ159" i="33"/>
  <c r="BG159" i="33"/>
  <c r="BD159" i="33"/>
  <c r="BA159" i="33"/>
  <c r="AX159" i="33"/>
  <c r="AU159" i="33"/>
  <c r="AR159" i="33"/>
  <c r="AO159" i="33"/>
  <c r="AL159" i="33"/>
  <c r="AI159" i="33"/>
  <c r="AF159" i="33"/>
  <c r="AC159" i="33"/>
  <c r="Z159" i="33"/>
  <c r="W159" i="33"/>
  <c r="T159" i="33"/>
  <c r="Q159" i="33"/>
  <c r="N159" i="33"/>
  <c r="K159" i="33"/>
  <c r="H159" i="33"/>
  <c r="F159" i="33"/>
  <c r="D439" i="37" s="1"/>
  <c r="CZ158" i="33"/>
  <c r="CW158" i="33"/>
  <c r="CT158" i="33"/>
  <c r="CQ158" i="33"/>
  <c r="CN158" i="33"/>
  <c r="CK158" i="33"/>
  <c r="CH158" i="33"/>
  <c r="CE158" i="33"/>
  <c r="CB158" i="33"/>
  <c r="BY158" i="33"/>
  <c r="BV158" i="33"/>
  <c r="BS158" i="33"/>
  <c r="BP158" i="33"/>
  <c r="BM158" i="33"/>
  <c r="BJ158" i="33"/>
  <c r="BG158" i="33"/>
  <c r="BD158" i="33"/>
  <c r="BA158" i="33"/>
  <c r="AX158" i="33"/>
  <c r="AU158" i="33"/>
  <c r="AR158" i="33"/>
  <c r="AO158" i="33"/>
  <c r="AL158" i="33"/>
  <c r="AI158" i="33"/>
  <c r="AF158" i="33"/>
  <c r="AC158" i="33"/>
  <c r="Z158" i="33"/>
  <c r="W158" i="33"/>
  <c r="T158" i="33"/>
  <c r="Q158" i="33"/>
  <c r="N158" i="33"/>
  <c r="K158" i="33"/>
  <c r="H158" i="33"/>
  <c r="F158" i="33"/>
  <c r="D438" i="37" s="1"/>
  <c r="CZ157" i="33"/>
  <c r="CW157" i="33"/>
  <c r="CT157" i="33"/>
  <c r="CQ157" i="33"/>
  <c r="CN157" i="33"/>
  <c r="CK157" i="33"/>
  <c r="CH157" i="33"/>
  <c r="CE157" i="33"/>
  <c r="CB157" i="33"/>
  <c r="BY157" i="33"/>
  <c r="BV157" i="33"/>
  <c r="BS157" i="33"/>
  <c r="BP157" i="33"/>
  <c r="BM157" i="33"/>
  <c r="BJ157" i="33"/>
  <c r="BG157" i="33"/>
  <c r="BD157" i="33"/>
  <c r="BA157" i="33"/>
  <c r="AX157" i="33"/>
  <c r="AU157" i="33"/>
  <c r="AR157" i="33"/>
  <c r="AO157" i="33"/>
  <c r="AL157" i="33"/>
  <c r="AI157" i="33"/>
  <c r="AF157" i="33"/>
  <c r="AC157" i="33"/>
  <c r="Z157" i="33"/>
  <c r="W157" i="33"/>
  <c r="T157" i="33"/>
  <c r="Q157" i="33"/>
  <c r="N157" i="33"/>
  <c r="K157" i="33"/>
  <c r="H157" i="33"/>
  <c r="F157" i="33"/>
  <c r="D437" i="37" s="1"/>
  <c r="CZ156" i="33"/>
  <c r="CW156" i="33"/>
  <c r="CT156" i="33"/>
  <c r="CQ156" i="33"/>
  <c r="CN156" i="33"/>
  <c r="CK156" i="33"/>
  <c r="CH156" i="33"/>
  <c r="CE156" i="33"/>
  <c r="CB156" i="33"/>
  <c r="BY156" i="33"/>
  <c r="BV156" i="33"/>
  <c r="BS156" i="33"/>
  <c r="BP156" i="33"/>
  <c r="BM156" i="33"/>
  <c r="BJ156" i="33"/>
  <c r="BG156" i="33"/>
  <c r="BD156" i="33"/>
  <c r="BA156" i="33"/>
  <c r="AX156" i="33"/>
  <c r="AU156" i="33"/>
  <c r="AR156" i="33"/>
  <c r="AO156" i="33"/>
  <c r="AL156" i="33"/>
  <c r="AI156" i="33"/>
  <c r="AF156" i="33"/>
  <c r="AC156" i="33"/>
  <c r="Z156" i="33"/>
  <c r="W156" i="33"/>
  <c r="T156" i="33"/>
  <c r="Q156" i="33"/>
  <c r="N156" i="33"/>
  <c r="K156" i="33"/>
  <c r="H156" i="33"/>
  <c r="F156" i="33"/>
  <c r="CZ155" i="33"/>
  <c r="CW155" i="33"/>
  <c r="CT155" i="33"/>
  <c r="CQ155" i="33"/>
  <c r="CN155" i="33"/>
  <c r="CK155" i="33"/>
  <c r="CH155" i="33"/>
  <c r="CE155" i="33"/>
  <c r="CB155" i="33"/>
  <c r="BY155" i="33"/>
  <c r="BV155" i="33"/>
  <c r="BS155" i="33"/>
  <c r="BP155" i="33"/>
  <c r="BM155" i="33"/>
  <c r="BJ155" i="33"/>
  <c r="BG155" i="33"/>
  <c r="BD155" i="33"/>
  <c r="BA155" i="33"/>
  <c r="AX155" i="33"/>
  <c r="AU155" i="33"/>
  <c r="AR155" i="33"/>
  <c r="AO155" i="33"/>
  <c r="AL155" i="33"/>
  <c r="AI155" i="33"/>
  <c r="AF155" i="33"/>
  <c r="AC155" i="33"/>
  <c r="Z155" i="33"/>
  <c r="W155" i="33"/>
  <c r="T155" i="33"/>
  <c r="Q155" i="33"/>
  <c r="N155" i="33"/>
  <c r="K155" i="33"/>
  <c r="H155" i="33"/>
  <c r="F155" i="33"/>
  <c r="D435" i="37" s="1"/>
  <c r="CZ154" i="33"/>
  <c r="CW154" i="33"/>
  <c r="CT154" i="33"/>
  <c r="CQ154" i="33"/>
  <c r="CN154" i="33"/>
  <c r="CK154" i="33"/>
  <c r="CH154" i="33"/>
  <c r="CE154" i="33"/>
  <c r="CB154" i="33"/>
  <c r="BY154" i="33"/>
  <c r="BV154" i="33"/>
  <c r="BS154" i="33"/>
  <c r="BP154" i="33"/>
  <c r="BM154" i="33"/>
  <c r="BJ154" i="33"/>
  <c r="BG154" i="33"/>
  <c r="BD154" i="33"/>
  <c r="BA154" i="33"/>
  <c r="AX154" i="33"/>
  <c r="AU154" i="33"/>
  <c r="AR154" i="33"/>
  <c r="AO154" i="33"/>
  <c r="AL154" i="33"/>
  <c r="AI154" i="33"/>
  <c r="AF154" i="33"/>
  <c r="AC154" i="33"/>
  <c r="Z154" i="33"/>
  <c r="W154" i="33"/>
  <c r="T154" i="33"/>
  <c r="Q154" i="33"/>
  <c r="N154" i="33"/>
  <c r="K154" i="33"/>
  <c r="H154" i="33"/>
  <c r="F154" i="33"/>
  <c r="D434" i="37" s="1"/>
  <c r="CZ153" i="33"/>
  <c r="CW153" i="33"/>
  <c r="CT153" i="33"/>
  <c r="CQ153" i="33"/>
  <c r="CN153" i="33"/>
  <c r="CK153" i="33"/>
  <c r="CH153" i="33"/>
  <c r="CE153" i="33"/>
  <c r="CB153" i="33"/>
  <c r="BY153" i="33"/>
  <c r="BV153" i="33"/>
  <c r="BS153" i="33"/>
  <c r="BP153" i="33"/>
  <c r="BM153" i="33"/>
  <c r="BJ153" i="33"/>
  <c r="BG153" i="33"/>
  <c r="BD153" i="33"/>
  <c r="BA153" i="33"/>
  <c r="AX153" i="33"/>
  <c r="AU153" i="33"/>
  <c r="AR153" i="33"/>
  <c r="AO153" i="33"/>
  <c r="AL153" i="33"/>
  <c r="AI153" i="33"/>
  <c r="AF153" i="33"/>
  <c r="AC153" i="33"/>
  <c r="Z153" i="33"/>
  <c r="W153" i="33"/>
  <c r="T153" i="33"/>
  <c r="Q153" i="33"/>
  <c r="N153" i="33"/>
  <c r="K153" i="33"/>
  <c r="H153" i="33"/>
  <c r="F153" i="33"/>
  <c r="CZ152" i="33"/>
  <c r="CW152" i="33"/>
  <c r="CT152" i="33"/>
  <c r="CQ152" i="33"/>
  <c r="CN152" i="33"/>
  <c r="CK152" i="33"/>
  <c r="CH152" i="33"/>
  <c r="CE152" i="33"/>
  <c r="CB152" i="33"/>
  <c r="BY152" i="33"/>
  <c r="BV152" i="33"/>
  <c r="BS152" i="33"/>
  <c r="BP152" i="33"/>
  <c r="BM152" i="33"/>
  <c r="BJ152" i="33"/>
  <c r="BG152" i="33"/>
  <c r="BD152" i="33"/>
  <c r="BA152" i="33"/>
  <c r="AX152" i="33"/>
  <c r="AU152" i="33"/>
  <c r="AR152" i="33"/>
  <c r="AO152" i="33"/>
  <c r="AL152" i="33"/>
  <c r="AI152" i="33"/>
  <c r="AF152" i="33"/>
  <c r="AC152" i="33"/>
  <c r="Z152" i="33"/>
  <c r="W152" i="33"/>
  <c r="T152" i="33"/>
  <c r="Q152" i="33"/>
  <c r="N152" i="33"/>
  <c r="K152" i="33"/>
  <c r="H152" i="33"/>
  <c r="F152" i="33"/>
  <c r="DQ152" i="33" s="1"/>
  <c r="CZ151" i="33"/>
  <c r="CW151" i="33"/>
  <c r="CT151" i="33"/>
  <c r="CQ151" i="33"/>
  <c r="CN151" i="33"/>
  <c r="CK151" i="33"/>
  <c r="CH151" i="33"/>
  <c r="CE151" i="33"/>
  <c r="CB151" i="33"/>
  <c r="BY151" i="33"/>
  <c r="BV151" i="33"/>
  <c r="BS151" i="33"/>
  <c r="BP151" i="33"/>
  <c r="BM151" i="33"/>
  <c r="BJ151" i="33"/>
  <c r="BG151" i="33"/>
  <c r="BD151" i="33"/>
  <c r="BA151" i="33"/>
  <c r="AX151" i="33"/>
  <c r="AU151" i="33"/>
  <c r="AR151" i="33"/>
  <c r="AO151" i="33"/>
  <c r="AL151" i="33"/>
  <c r="AI151" i="33"/>
  <c r="AF151" i="33"/>
  <c r="AC151" i="33"/>
  <c r="Z151" i="33"/>
  <c r="W151" i="33"/>
  <c r="T151" i="33"/>
  <c r="Q151" i="33"/>
  <c r="N151" i="33"/>
  <c r="K151" i="33"/>
  <c r="H151" i="33"/>
  <c r="F151" i="33"/>
  <c r="D432" i="37" s="1"/>
  <c r="CZ150" i="33"/>
  <c r="CW150" i="33"/>
  <c r="CT150" i="33"/>
  <c r="CQ150" i="33"/>
  <c r="CN150" i="33"/>
  <c r="CK150" i="33"/>
  <c r="CH150" i="33"/>
  <c r="CE150" i="33"/>
  <c r="CB150" i="33"/>
  <c r="BY150" i="33"/>
  <c r="BV150" i="33"/>
  <c r="BS150" i="33"/>
  <c r="BP150" i="33"/>
  <c r="BM150" i="33"/>
  <c r="BJ150" i="33"/>
  <c r="BG150" i="33"/>
  <c r="BD150" i="33"/>
  <c r="BA150" i="33"/>
  <c r="AX150" i="33"/>
  <c r="AU150" i="33"/>
  <c r="AR150" i="33"/>
  <c r="AO150" i="33"/>
  <c r="AL150" i="33"/>
  <c r="AI150" i="33"/>
  <c r="AF150" i="33"/>
  <c r="AC150" i="33"/>
  <c r="Z150" i="33"/>
  <c r="W150" i="33"/>
  <c r="T150" i="33"/>
  <c r="Q150" i="33"/>
  <c r="N150" i="33"/>
  <c r="K150" i="33"/>
  <c r="H150" i="33"/>
  <c r="F150" i="33"/>
  <c r="CZ149" i="33"/>
  <c r="CW149" i="33"/>
  <c r="CT149" i="33"/>
  <c r="CQ149" i="33"/>
  <c r="CN149" i="33"/>
  <c r="CK149" i="33"/>
  <c r="CH149" i="33"/>
  <c r="CE149" i="33"/>
  <c r="CB149" i="33"/>
  <c r="BY149" i="33"/>
  <c r="BV149" i="33"/>
  <c r="BS149" i="33"/>
  <c r="BP149" i="33"/>
  <c r="BM149" i="33"/>
  <c r="BJ149" i="33"/>
  <c r="BG149" i="33"/>
  <c r="BD149" i="33"/>
  <c r="BA149" i="33"/>
  <c r="AX149" i="33"/>
  <c r="AU149" i="33"/>
  <c r="AR149" i="33"/>
  <c r="AO149" i="33"/>
  <c r="AL149" i="33"/>
  <c r="AI149" i="33"/>
  <c r="AF149" i="33"/>
  <c r="AC149" i="33"/>
  <c r="Z149" i="33"/>
  <c r="W149" i="33"/>
  <c r="T149" i="33"/>
  <c r="Q149" i="33"/>
  <c r="N149" i="33"/>
  <c r="K149" i="33"/>
  <c r="H149" i="33"/>
  <c r="F149" i="33"/>
  <c r="D430" i="37" s="1"/>
  <c r="CZ148" i="33"/>
  <c r="CW148" i="33"/>
  <c r="CT148" i="33"/>
  <c r="CQ148" i="33"/>
  <c r="CN148" i="33"/>
  <c r="CK148" i="33"/>
  <c r="CH148" i="33"/>
  <c r="CE148" i="33"/>
  <c r="CB148" i="33"/>
  <c r="BY148" i="33"/>
  <c r="BV148" i="33"/>
  <c r="BS148" i="33"/>
  <c r="BP148" i="33"/>
  <c r="BM148" i="33"/>
  <c r="BJ148" i="33"/>
  <c r="BG148" i="33"/>
  <c r="BD148" i="33"/>
  <c r="BA148" i="33"/>
  <c r="AX148" i="33"/>
  <c r="AU148" i="33"/>
  <c r="AR148" i="33"/>
  <c r="AO148" i="33"/>
  <c r="AL148" i="33"/>
  <c r="AI148" i="33"/>
  <c r="AF148" i="33"/>
  <c r="AC148" i="33"/>
  <c r="Z148" i="33"/>
  <c r="W148" i="33"/>
  <c r="T148" i="33"/>
  <c r="Q148" i="33"/>
  <c r="N148" i="33"/>
  <c r="K148" i="33"/>
  <c r="H148" i="33"/>
  <c r="F148" i="33"/>
  <c r="D429" i="37" s="1"/>
  <c r="CZ147" i="33"/>
  <c r="CW147" i="33"/>
  <c r="CT147" i="33"/>
  <c r="CQ147" i="33"/>
  <c r="CN147" i="33"/>
  <c r="CK147" i="33"/>
  <c r="CH147" i="33"/>
  <c r="CE147" i="33"/>
  <c r="CB147" i="33"/>
  <c r="BY147" i="33"/>
  <c r="BV147" i="33"/>
  <c r="BS147" i="33"/>
  <c r="BP147" i="33"/>
  <c r="BM147" i="33"/>
  <c r="BJ147" i="33"/>
  <c r="BG147" i="33"/>
  <c r="BD147" i="33"/>
  <c r="BA147" i="33"/>
  <c r="AX147" i="33"/>
  <c r="AU147" i="33"/>
  <c r="AR147" i="33"/>
  <c r="AO147" i="33"/>
  <c r="AL147" i="33"/>
  <c r="AI147" i="33"/>
  <c r="AF147" i="33"/>
  <c r="AC147" i="33"/>
  <c r="Z147" i="33"/>
  <c r="W147" i="33"/>
  <c r="T147" i="33"/>
  <c r="Q147" i="33"/>
  <c r="N147" i="33"/>
  <c r="K147" i="33"/>
  <c r="H147" i="33"/>
  <c r="F147" i="33"/>
  <c r="CZ146" i="33"/>
  <c r="CW146" i="33"/>
  <c r="CT146" i="33"/>
  <c r="CQ146" i="33"/>
  <c r="CN146" i="33"/>
  <c r="CK146" i="33"/>
  <c r="CH146" i="33"/>
  <c r="CE146" i="33"/>
  <c r="CB146" i="33"/>
  <c r="BY146" i="33"/>
  <c r="BV146" i="33"/>
  <c r="BS146" i="33"/>
  <c r="BP146" i="33"/>
  <c r="BM146" i="33"/>
  <c r="BJ146" i="33"/>
  <c r="BG146" i="33"/>
  <c r="BD146" i="33"/>
  <c r="BA146" i="33"/>
  <c r="AX146" i="33"/>
  <c r="AU146" i="33"/>
  <c r="AR146" i="33"/>
  <c r="AO146" i="33"/>
  <c r="AL146" i="33"/>
  <c r="AI146" i="33"/>
  <c r="AF146" i="33"/>
  <c r="AC146" i="33"/>
  <c r="Z146" i="33"/>
  <c r="W146" i="33"/>
  <c r="T146" i="33"/>
  <c r="Q146" i="33"/>
  <c r="N146" i="33"/>
  <c r="K146" i="33"/>
  <c r="H146" i="33"/>
  <c r="F146" i="33"/>
  <c r="D427" i="37" s="1"/>
  <c r="CZ145" i="33"/>
  <c r="CW145" i="33"/>
  <c r="CT145" i="33"/>
  <c r="CQ145" i="33"/>
  <c r="CN145" i="33"/>
  <c r="CK145" i="33"/>
  <c r="CH145" i="33"/>
  <c r="CE145" i="33"/>
  <c r="CB145" i="33"/>
  <c r="BY145" i="33"/>
  <c r="BV145" i="33"/>
  <c r="BS145" i="33"/>
  <c r="BP145" i="33"/>
  <c r="BM145" i="33"/>
  <c r="BJ145" i="33"/>
  <c r="BG145" i="33"/>
  <c r="BD145" i="33"/>
  <c r="BA145" i="33"/>
  <c r="AX145" i="33"/>
  <c r="AU145" i="33"/>
  <c r="AR145" i="33"/>
  <c r="AO145" i="33"/>
  <c r="AL145" i="33"/>
  <c r="AI145" i="33"/>
  <c r="AF145" i="33"/>
  <c r="AC145" i="33"/>
  <c r="Z145" i="33"/>
  <c r="W145" i="33"/>
  <c r="T145" i="33"/>
  <c r="Q145" i="33"/>
  <c r="N145" i="33"/>
  <c r="K145" i="33"/>
  <c r="H145" i="33"/>
  <c r="F145" i="33"/>
  <c r="D426" i="37" s="1"/>
  <c r="CZ144" i="33"/>
  <c r="CW144" i="33"/>
  <c r="CT144" i="33"/>
  <c r="CQ144" i="33"/>
  <c r="CN144" i="33"/>
  <c r="CK144" i="33"/>
  <c r="CH144" i="33"/>
  <c r="CE144" i="33"/>
  <c r="CB144" i="33"/>
  <c r="BY144" i="33"/>
  <c r="BV144" i="33"/>
  <c r="BS144" i="33"/>
  <c r="BP144" i="33"/>
  <c r="BM144" i="33"/>
  <c r="BJ144" i="33"/>
  <c r="BG144" i="33"/>
  <c r="BD144" i="33"/>
  <c r="BA144" i="33"/>
  <c r="AX144" i="33"/>
  <c r="AU144" i="33"/>
  <c r="AR144" i="33"/>
  <c r="AO144" i="33"/>
  <c r="AL144" i="33"/>
  <c r="AI144" i="33"/>
  <c r="AF144" i="33"/>
  <c r="AC144" i="33"/>
  <c r="Z144" i="33"/>
  <c r="W144" i="33"/>
  <c r="T144" i="33"/>
  <c r="Q144" i="33"/>
  <c r="N144" i="33"/>
  <c r="K144" i="33"/>
  <c r="H144" i="33"/>
  <c r="F144" i="33"/>
  <c r="CZ143" i="33"/>
  <c r="CW143" i="33"/>
  <c r="CT143" i="33"/>
  <c r="CQ143" i="33"/>
  <c r="CN143" i="33"/>
  <c r="CK143" i="33"/>
  <c r="CH143" i="33"/>
  <c r="CE143" i="33"/>
  <c r="CB143" i="33"/>
  <c r="BY143" i="33"/>
  <c r="BV143" i="33"/>
  <c r="BS143" i="33"/>
  <c r="BP143" i="33"/>
  <c r="BM143" i="33"/>
  <c r="BJ143" i="33"/>
  <c r="BG143" i="33"/>
  <c r="BD143" i="33"/>
  <c r="BA143" i="33"/>
  <c r="AX143" i="33"/>
  <c r="AU143" i="33"/>
  <c r="AR143" i="33"/>
  <c r="AO143" i="33"/>
  <c r="AL143" i="33"/>
  <c r="AI143" i="33"/>
  <c r="AF143" i="33"/>
  <c r="AC143" i="33"/>
  <c r="Z143" i="33"/>
  <c r="W143" i="33"/>
  <c r="T143" i="33"/>
  <c r="Q143" i="33"/>
  <c r="N143" i="33"/>
  <c r="K143" i="33"/>
  <c r="H143" i="33"/>
  <c r="F143" i="33"/>
  <c r="D424" i="37" s="1"/>
  <c r="CZ142" i="33"/>
  <c r="CW142" i="33"/>
  <c r="CT142" i="33"/>
  <c r="CQ142" i="33"/>
  <c r="CN142" i="33"/>
  <c r="CK142" i="33"/>
  <c r="CH142" i="33"/>
  <c r="CE142" i="33"/>
  <c r="CB142" i="33"/>
  <c r="BY142" i="33"/>
  <c r="BV142" i="33"/>
  <c r="BS142" i="33"/>
  <c r="BP142" i="33"/>
  <c r="BM142" i="33"/>
  <c r="BJ142" i="33"/>
  <c r="BG142" i="33"/>
  <c r="BD142" i="33"/>
  <c r="BA142" i="33"/>
  <c r="AX142" i="33"/>
  <c r="AU142" i="33"/>
  <c r="AR142" i="33"/>
  <c r="AO142" i="33"/>
  <c r="AL142" i="33"/>
  <c r="AI142" i="33"/>
  <c r="AF142" i="33"/>
  <c r="AC142" i="33"/>
  <c r="Z142" i="33"/>
  <c r="W142" i="33"/>
  <c r="T142" i="33"/>
  <c r="Q142" i="33"/>
  <c r="N142" i="33"/>
  <c r="K142" i="33"/>
  <c r="H142" i="33"/>
  <c r="F142" i="33"/>
  <c r="D423" i="37" s="1"/>
  <c r="CZ141" i="33"/>
  <c r="CW141" i="33"/>
  <c r="CT141" i="33"/>
  <c r="CQ141" i="33"/>
  <c r="CN141" i="33"/>
  <c r="CK141" i="33"/>
  <c r="CH141" i="33"/>
  <c r="CE141" i="33"/>
  <c r="CB141" i="33"/>
  <c r="BY141" i="33"/>
  <c r="BV141" i="33"/>
  <c r="BS141" i="33"/>
  <c r="BP141" i="33"/>
  <c r="BM141" i="33"/>
  <c r="BJ141" i="33"/>
  <c r="BG141" i="33"/>
  <c r="BD141" i="33"/>
  <c r="BA141" i="33"/>
  <c r="AX141" i="33"/>
  <c r="AU141" i="33"/>
  <c r="AR141" i="33"/>
  <c r="AO141" i="33"/>
  <c r="AL141" i="33"/>
  <c r="AI141" i="33"/>
  <c r="AF141" i="33"/>
  <c r="AC141" i="33"/>
  <c r="Z141" i="33"/>
  <c r="W141" i="33"/>
  <c r="T141" i="33"/>
  <c r="Q141" i="33"/>
  <c r="N141" i="33"/>
  <c r="K141" i="33"/>
  <c r="H141" i="33"/>
  <c r="F141" i="33"/>
  <c r="CZ140" i="33"/>
  <c r="CW140" i="33"/>
  <c r="CT140" i="33"/>
  <c r="CQ140" i="33"/>
  <c r="CN140" i="33"/>
  <c r="CK140" i="33"/>
  <c r="CH140" i="33"/>
  <c r="CE140" i="33"/>
  <c r="CB140" i="33"/>
  <c r="BY140" i="33"/>
  <c r="BV140" i="33"/>
  <c r="BS140" i="33"/>
  <c r="BP140" i="33"/>
  <c r="BM140" i="33"/>
  <c r="BJ140" i="33"/>
  <c r="BG140" i="33"/>
  <c r="BD140" i="33"/>
  <c r="BA140" i="33"/>
  <c r="AX140" i="33"/>
  <c r="AU140" i="33"/>
  <c r="AR140" i="33"/>
  <c r="AO140" i="33"/>
  <c r="AL140" i="33"/>
  <c r="AI140" i="33"/>
  <c r="AF140" i="33"/>
  <c r="AC140" i="33"/>
  <c r="Z140" i="33"/>
  <c r="W140" i="33"/>
  <c r="T140" i="33"/>
  <c r="Q140" i="33"/>
  <c r="N140" i="33"/>
  <c r="K140" i="33"/>
  <c r="H140" i="33"/>
  <c r="F140" i="33"/>
  <c r="D421" i="37" s="1"/>
  <c r="CZ139" i="33"/>
  <c r="CW139" i="33"/>
  <c r="CT139" i="33"/>
  <c r="CQ139" i="33"/>
  <c r="CN139" i="33"/>
  <c r="CK139" i="33"/>
  <c r="CH139" i="33"/>
  <c r="CE139" i="33"/>
  <c r="CB139" i="33"/>
  <c r="BY139" i="33"/>
  <c r="BV139" i="33"/>
  <c r="BS139" i="33"/>
  <c r="BP139" i="33"/>
  <c r="BM139" i="33"/>
  <c r="BJ139" i="33"/>
  <c r="BG139" i="33"/>
  <c r="BD139" i="33"/>
  <c r="BA139" i="33"/>
  <c r="AX139" i="33"/>
  <c r="AU139" i="33"/>
  <c r="AR139" i="33"/>
  <c r="AO139" i="33"/>
  <c r="AL139" i="33"/>
  <c r="AI139" i="33"/>
  <c r="AF139" i="33"/>
  <c r="AC139" i="33"/>
  <c r="Z139" i="33"/>
  <c r="W139" i="33"/>
  <c r="T139" i="33"/>
  <c r="Q139" i="33"/>
  <c r="N139" i="33"/>
  <c r="K139" i="33"/>
  <c r="H139" i="33"/>
  <c r="F139" i="33"/>
  <c r="D420" i="37" s="1"/>
  <c r="CZ138" i="33"/>
  <c r="CW138" i="33"/>
  <c r="CT138" i="33"/>
  <c r="CQ138" i="33"/>
  <c r="CN138" i="33"/>
  <c r="CK138" i="33"/>
  <c r="CH138" i="33"/>
  <c r="CE138" i="33"/>
  <c r="CB138" i="33"/>
  <c r="BY138" i="33"/>
  <c r="BV138" i="33"/>
  <c r="BS138" i="33"/>
  <c r="BP138" i="33"/>
  <c r="BM138" i="33"/>
  <c r="BJ138" i="33"/>
  <c r="BG138" i="33"/>
  <c r="BD138" i="33"/>
  <c r="BA138" i="33"/>
  <c r="AX138" i="33"/>
  <c r="AU138" i="33"/>
  <c r="AR138" i="33"/>
  <c r="AO138" i="33"/>
  <c r="AL138" i="33"/>
  <c r="AI138" i="33"/>
  <c r="AF138" i="33"/>
  <c r="AC138" i="33"/>
  <c r="Z138" i="33"/>
  <c r="W138" i="33"/>
  <c r="T138" i="33"/>
  <c r="Q138" i="33"/>
  <c r="N138" i="33"/>
  <c r="K138" i="33"/>
  <c r="H138" i="33"/>
  <c r="F138" i="33"/>
  <c r="D419" i="37" s="1"/>
  <c r="CZ137" i="33"/>
  <c r="CW137" i="33"/>
  <c r="CT137" i="33"/>
  <c r="CQ137" i="33"/>
  <c r="CN137" i="33"/>
  <c r="CK137" i="33"/>
  <c r="CH137" i="33"/>
  <c r="CE137" i="33"/>
  <c r="CB137" i="33"/>
  <c r="BY137" i="33"/>
  <c r="BV137" i="33"/>
  <c r="BS137" i="33"/>
  <c r="BP137" i="33"/>
  <c r="BM137" i="33"/>
  <c r="BJ137" i="33"/>
  <c r="BG137" i="33"/>
  <c r="BD137" i="33"/>
  <c r="BA137" i="33"/>
  <c r="AX137" i="33"/>
  <c r="AU137" i="33"/>
  <c r="AR137" i="33"/>
  <c r="AO137" i="33"/>
  <c r="AL137" i="33"/>
  <c r="AI137" i="33"/>
  <c r="AF137" i="33"/>
  <c r="AC137" i="33"/>
  <c r="Z137" i="33"/>
  <c r="W137" i="33"/>
  <c r="T137" i="33"/>
  <c r="Q137" i="33"/>
  <c r="N137" i="33"/>
  <c r="K137" i="33"/>
  <c r="H137" i="33"/>
  <c r="F137" i="33"/>
  <c r="D418" i="37" s="1"/>
  <c r="CZ136" i="33"/>
  <c r="CW136" i="33"/>
  <c r="CT136" i="33"/>
  <c r="CQ136" i="33"/>
  <c r="CN136" i="33"/>
  <c r="CK136" i="33"/>
  <c r="CH136" i="33"/>
  <c r="CE136" i="33"/>
  <c r="CB136" i="33"/>
  <c r="BY136" i="33"/>
  <c r="BV136" i="33"/>
  <c r="BS136" i="33"/>
  <c r="BP136" i="33"/>
  <c r="BM136" i="33"/>
  <c r="BJ136" i="33"/>
  <c r="BG136" i="33"/>
  <c r="BD136" i="33"/>
  <c r="BA136" i="33"/>
  <c r="AX136" i="33"/>
  <c r="AU136" i="33"/>
  <c r="AR136" i="33"/>
  <c r="AO136" i="33"/>
  <c r="AL136" i="33"/>
  <c r="AI136" i="33"/>
  <c r="AF136" i="33"/>
  <c r="AC136" i="33"/>
  <c r="Z136" i="33"/>
  <c r="W136" i="33"/>
  <c r="T136" i="33"/>
  <c r="Q136" i="33"/>
  <c r="N136" i="33"/>
  <c r="K136" i="33"/>
  <c r="H136" i="33"/>
  <c r="F136" i="33"/>
  <c r="D417" i="37" s="1"/>
  <c r="CZ135" i="33"/>
  <c r="CW135" i="33"/>
  <c r="CT135" i="33"/>
  <c r="CQ135" i="33"/>
  <c r="CN135" i="33"/>
  <c r="CK135" i="33"/>
  <c r="CH135" i="33"/>
  <c r="CE135" i="33"/>
  <c r="CB135" i="33"/>
  <c r="BY135" i="33"/>
  <c r="BV135" i="33"/>
  <c r="BS135" i="33"/>
  <c r="BP135" i="33"/>
  <c r="BM135" i="33"/>
  <c r="BJ135" i="33"/>
  <c r="BG135" i="33"/>
  <c r="BD135" i="33"/>
  <c r="BA135" i="33"/>
  <c r="AX135" i="33"/>
  <c r="AU135" i="33"/>
  <c r="AR135" i="33"/>
  <c r="AO135" i="33"/>
  <c r="AL135" i="33"/>
  <c r="AI135" i="33"/>
  <c r="AF135" i="33"/>
  <c r="AC135" i="33"/>
  <c r="Z135" i="33"/>
  <c r="W135" i="33"/>
  <c r="T135" i="33"/>
  <c r="Q135" i="33"/>
  <c r="N135" i="33"/>
  <c r="K135" i="33"/>
  <c r="H135" i="33"/>
  <c r="F135" i="33"/>
  <c r="CZ134" i="33"/>
  <c r="CW134" i="33"/>
  <c r="CT134" i="33"/>
  <c r="CQ134" i="33"/>
  <c r="CN134" i="33"/>
  <c r="CK134" i="33"/>
  <c r="CH134" i="33"/>
  <c r="CE134" i="33"/>
  <c r="CB134" i="33"/>
  <c r="BY134" i="33"/>
  <c r="BV134" i="33"/>
  <c r="BS134" i="33"/>
  <c r="BP134" i="33"/>
  <c r="BM134" i="33"/>
  <c r="BJ134" i="33"/>
  <c r="BG134" i="33"/>
  <c r="BD134" i="33"/>
  <c r="BA134" i="33"/>
  <c r="AX134" i="33"/>
  <c r="AU134" i="33"/>
  <c r="AR134" i="33"/>
  <c r="AO134" i="33"/>
  <c r="AL134" i="33"/>
  <c r="AI134" i="33"/>
  <c r="AF134" i="33"/>
  <c r="AC134" i="33"/>
  <c r="Z134" i="33"/>
  <c r="W134" i="33"/>
  <c r="T134" i="33"/>
  <c r="Q134" i="33"/>
  <c r="N134" i="33"/>
  <c r="K134" i="33"/>
  <c r="H134" i="33"/>
  <c r="F134" i="33"/>
  <c r="D415" i="37" s="1"/>
  <c r="CZ133" i="33"/>
  <c r="CW133" i="33"/>
  <c r="CT133" i="33"/>
  <c r="CQ133" i="33"/>
  <c r="CN133" i="33"/>
  <c r="CK133" i="33"/>
  <c r="CH133" i="33"/>
  <c r="CE133" i="33"/>
  <c r="CB133" i="33"/>
  <c r="BY133" i="33"/>
  <c r="BV133" i="33"/>
  <c r="BS133" i="33"/>
  <c r="BP133" i="33"/>
  <c r="BM133" i="33"/>
  <c r="BJ133" i="33"/>
  <c r="BG133" i="33"/>
  <c r="BD133" i="33"/>
  <c r="BA133" i="33"/>
  <c r="AX133" i="33"/>
  <c r="AU133" i="33"/>
  <c r="AR133" i="33"/>
  <c r="AO133" i="33"/>
  <c r="AL133" i="33"/>
  <c r="AI133" i="33"/>
  <c r="AF133" i="33"/>
  <c r="AC133" i="33"/>
  <c r="Z133" i="33"/>
  <c r="W133" i="33"/>
  <c r="T133" i="33"/>
  <c r="Q133" i="33"/>
  <c r="N133" i="33"/>
  <c r="K133" i="33"/>
  <c r="H133" i="33"/>
  <c r="F133" i="33"/>
  <c r="D414" i="37" s="1"/>
  <c r="CZ132" i="33"/>
  <c r="CW132" i="33"/>
  <c r="CT132" i="33"/>
  <c r="CQ132" i="33"/>
  <c r="CN132" i="33"/>
  <c r="CK132" i="33"/>
  <c r="CH132" i="33"/>
  <c r="CE132" i="33"/>
  <c r="CB132" i="33"/>
  <c r="BY132" i="33"/>
  <c r="BV132" i="33"/>
  <c r="BS132" i="33"/>
  <c r="BP132" i="33"/>
  <c r="BM132" i="33"/>
  <c r="BJ132" i="33"/>
  <c r="BG132" i="33"/>
  <c r="BD132" i="33"/>
  <c r="BA132" i="33"/>
  <c r="AX132" i="33"/>
  <c r="AU132" i="33"/>
  <c r="AR132" i="33"/>
  <c r="AO132" i="33"/>
  <c r="AL132" i="33"/>
  <c r="AI132" i="33"/>
  <c r="AF132" i="33"/>
  <c r="AC132" i="33"/>
  <c r="Z132" i="33"/>
  <c r="W132" i="33"/>
  <c r="T132" i="33"/>
  <c r="Q132" i="33"/>
  <c r="N132" i="33"/>
  <c r="K132" i="33"/>
  <c r="H132" i="33"/>
  <c r="F132" i="33"/>
  <c r="D413" i="37" s="1"/>
  <c r="DQ131" i="33"/>
  <c r="CZ131" i="33"/>
  <c r="CW131" i="33"/>
  <c r="CT131" i="33"/>
  <c r="CQ131" i="33"/>
  <c r="CN131" i="33"/>
  <c r="CK131" i="33"/>
  <c r="CH131" i="33"/>
  <c r="CE131" i="33"/>
  <c r="CB131" i="33"/>
  <c r="BY131" i="33"/>
  <c r="BV131" i="33"/>
  <c r="BS131" i="33"/>
  <c r="BP131" i="33"/>
  <c r="BM131" i="33"/>
  <c r="BJ131" i="33"/>
  <c r="BG131" i="33"/>
  <c r="BD131" i="33"/>
  <c r="BA131" i="33"/>
  <c r="AX131" i="33"/>
  <c r="AU131" i="33"/>
  <c r="AR131" i="33"/>
  <c r="AO131" i="33"/>
  <c r="AL131" i="33"/>
  <c r="AI131" i="33"/>
  <c r="AF131" i="33"/>
  <c r="AC131" i="33"/>
  <c r="Z131" i="33"/>
  <c r="W131" i="33"/>
  <c r="T131" i="33"/>
  <c r="Q131" i="33"/>
  <c r="N131" i="33"/>
  <c r="K131" i="33"/>
  <c r="H131" i="33"/>
  <c r="F131" i="33"/>
  <c r="D412" i="37" s="1"/>
  <c r="CZ130" i="33"/>
  <c r="CW130" i="33"/>
  <c r="CT130" i="33"/>
  <c r="CQ130" i="33"/>
  <c r="CN130" i="33"/>
  <c r="CK130" i="33"/>
  <c r="CH130" i="33"/>
  <c r="CE130" i="33"/>
  <c r="CB130" i="33"/>
  <c r="BY130" i="33"/>
  <c r="BV130" i="33"/>
  <c r="BS130" i="33"/>
  <c r="BP130" i="33"/>
  <c r="BM130" i="33"/>
  <c r="BJ130" i="33"/>
  <c r="BG130" i="33"/>
  <c r="BD130" i="33"/>
  <c r="BA130" i="33"/>
  <c r="AX130" i="33"/>
  <c r="AU130" i="33"/>
  <c r="AR130" i="33"/>
  <c r="AO130" i="33"/>
  <c r="AL130" i="33"/>
  <c r="AI130" i="33"/>
  <c r="AF130" i="33"/>
  <c r="AC130" i="33"/>
  <c r="Z130" i="33"/>
  <c r="W130" i="33"/>
  <c r="T130" i="33"/>
  <c r="Q130" i="33"/>
  <c r="N130" i="33"/>
  <c r="K130" i="33"/>
  <c r="H130" i="33"/>
  <c r="F130" i="33"/>
  <c r="CZ129" i="33"/>
  <c r="CW129" i="33"/>
  <c r="CT129" i="33"/>
  <c r="CQ129" i="33"/>
  <c r="CN129" i="33"/>
  <c r="CK129" i="33"/>
  <c r="CH129" i="33"/>
  <c r="CE129" i="33"/>
  <c r="CB129" i="33"/>
  <c r="BY129" i="33"/>
  <c r="BV129" i="33"/>
  <c r="BS129" i="33"/>
  <c r="BP129" i="33"/>
  <c r="BM129" i="33"/>
  <c r="BJ129" i="33"/>
  <c r="BG129" i="33"/>
  <c r="BD129" i="33"/>
  <c r="BA129" i="33"/>
  <c r="AX129" i="33"/>
  <c r="AU129" i="33"/>
  <c r="AR129" i="33"/>
  <c r="AO129" i="33"/>
  <c r="AL129" i="33"/>
  <c r="AI129" i="33"/>
  <c r="AF129" i="33"/>
  <c r="AC129" i="33"/>
  <c r="Z129" i="33"/>
  <c r="W129" i="33"/>
  <c r="T129" i="33"/>
  <c r="Q129" i="33"/>
  <c r="N129" i="33"/>
  <c r="K129" i="33"/>
  <c r="H129" i="33"/>
  <c r="F129" i="33"/>
  <c r="CZ128" i="33"/>
  <c r="CW128" i="33"/>
  <c r="CT128" i="33"/>
  <c r="CQ128" i="33"/>
  <c r="CN128" i="33"/>
  <c r="CK128" i="33"/>
  <c r="CH128" i="33"/>
  <c r="CE128" i="33"/>
  <c r="CB128" i="33"/>
  <c r="BY128" i="33"/>
  <c r="BV128" i="33"/>
  <c r="BS128" i="33"/>
  <c r="BP128" i="33"/>
  <c r="BM128" i="33"/>
  <c r="BJ128" i="33"/>
  <c r="BG128" i="33"/>
  <c r="BD128" i="33"/>
  <c r="BA128" i="33"/>
  <c r="AX128" i="33"/>
  <c r="AU128" i="33"/>
  <c r="AR128" i="33"/>
  <c r="AO128" i="33"/>
  <c r="AL128" i="33"/>
  <c r="AI128" i="33"/>
  <c r="AF128" i="33"/>
  <c r="AC128" i="33"/>
  <c r="Z128" i="33"/>
  <c r="W128" i="33"/>
  <c r="T128" i="33"/>
  <c r="Q128" i="33"/>
  <c r="N128" i="33"/>
  <c r="K128" i="33"/>
  <c r="H128" i="33"/>
  <c r="F128" i="33"/>
  <c r="D409" i="37" s="1"/>
  <c r="CZ127" i="33"/>
  <c r="CW127" i="33"/>
  <c r="CT127" i="33"/>
  <c r="CQ127" i="33"/>
  <c r="CN127" i="33"/>
  <c r="CK127" i="33"/>
  <c r="CH127" i="33"/>
  <c r="CE127" i="33"/>
  <c r="CB127" i="33"/>
  <c r="BY127" i="33"/>
  <c r="BV127" i="33"/>
  <c r="BS127" i="33"/>
  <c r="BP127" i="33"/>
  <c r="BM127" i="33"/>
  <c r="BJ127" i="33"/>
  <c r="BG127" i="33"/>
  <c r="BD127" i="33"/>
  <c r="BA127" i="33"/>
  <c r="AX127" i="33"/>
  <c r="AU127" i="33"/>
  <c r="AR127" i="33"/>
  <c r="AO127" i="33"/>
  <c r="AL127" i="33"/>
  <c r="AI127" i="33"/>
  <c r="AF127" i="33"/>
  <c r="AC127" i="33"/>
  <c r="Z127" i="33"/>
  <c r="W127" i="33"/>
  <c r="T127" i="33"/>
  <c r="Q127" i="33"/>
  <c r="N127" i="33"/>
  <c r="K127" i="33"/>
  <c r="H127" i="33"/>
  <c r="F127" i="33"/>
  <c r="D408" i="37" s="1"/>
  <c r="CZ126" i="33"/>
  <c r="CW126" i="33"/>
  <c r="CT126" i="33"/>
  <c r="CQ126" i="33"/>
  <c r="CN126" i="33"/>
  <c r="CK126" i="33"/>
  <c r="CH126" i="33"/>
  <c r="CE126" i="33"/>
  <c r="CB126" i="33"/>
  <c r="BY126" i="33"/>
  <c r="BV126" i="33"/>
  <c r="BS126" i="33"/>
  <c r="BP126" i="33"/>
  <c r="BM126" i="33"/>
  <c r="BJ126" i="33"/>
  <c r="BG126" i="33"/>
  <c r="BD126" i="33"/>
  <c r="BA126" i="33"/>
  <c r="AX126" i="33"/>
  <c r="AU126" i="33"/>
  <c r="AR126" i="33"/>
  <c r="AO126" i="33"/>
  <c r="AL126" i="33"/>
  <c r="AI126" i="33"/>
  <c r="AF126" i="33"/>
  <c r="AC126" i="33"/>
  <c r="Z126" i="33"/>
  <c r="W126" i="33"/>
  <c r="T126" i="33"/>
  <c r="Q126" i="33"/>
  <c r="N126" i="33"/>
  <c r="K126" i="33"/>
  <c r="H126" i="33"/>
  <c r="F126" i="33"/>
  <c r="D407" i="37" s="1"/>
  <c r="CZ125" i="33"/>
  <c r="CW125" i="33"/>
  <c r="CT125" i="33"/>
  <c r="CQ125" i="33"/>
  <c r="CN125" i="33"/>
  <c r="CK125" i="33"/>
  <c r="CH125" i="33"/>
  <c r="CE125" i="33"/>
  <c r="CB125" i="33"/>
  <c r="BY125" i="33"/>
  <c r="BV125" i="33"/>
  <c r="BS125" i="33"/>
  <c r="BP125" i="33"/>
  <c r="BM125" i="33"/>
  <c r="BJ125" i="33"/>
  <c r="BG125" i="33"/>
  <c r="BD125" i="33"/>
  <c r="BA125" i="33"/>
  <c r="AX125" i="33"/>
  <c r="AU125" i="33"/>
  <c r="AR125" i="33"/>
  <c r="AO125" i="33"/>
  <c r="AL125" i="33"/>
  <c r="AI125" i="33"/>
  <c r="AF125" i="33"/>
  <c r="AC125" i="33"/>
  <c r="Z125" i="33"/>
  <c r="W125" i="33"/>
  <c r="T125" i="33"/>
  <c r="Q125" i="33"/>
  <c r="N125" i="33"/>
  <c r="K125" i="33"/>
  <c r="H125" i="33"/>
  <c r="F125" i="33"/>
  <c r="D406" i="37" s="1"/>
  <c r="CZ124" i="33"/>
  <c r="CW124" i="33"/>
  <c r="CT124" i="33"/>
  <c r="CQ124" i="33"/>
  <c r="CN124" i="33"/>
  <c r="CK124" i="33"/>
  <c r="CH124" i="33"/>
  <c r="CE124" i="33"/>
  <c r="CB124" i="33"/>
  <c r="BY124" i="33"/>
  <c r="BV124" i="33"/>
  <c r="BS124" i="33"/>
  <c r="BP124" i="33"/>
  <c r="BM124" i="33"/>
  <c r="BJ124" i="33"/>
  <c r="BG124" i="33"/>
  <c r="BD124" i="33"/>
  <c r="BA124" i="33"/>
  <c r="AX124" i="33"/>
  <c r="AU124" i="33"/>
  <c r="AR124" i="33"/>
  <c r="AO124" i="33"/>
  <c r="AL124" i="33"/>
  <c r="AI124" i="33"/>
  <c r="AF124" i="33"/>
  <c r="AC124" i="33"/>
  <c r="Z124" i="33"/>
  <c r="W124" i="33"/>
  <c r="T124" i="33"/>
  <c r="Q124" i="33"/>
  <c r="N124" i="33"/>
  <c r="K124" i="33"/>
  <c r="H124" i="33"/>
  <c r="F124" i="33"/>
  <c r="CZ123" i="33"/>
  <c r="CW123" i="33"/>
  <c r="CT123" i="33"/>
  <c r="CQ123" i="33"/>
  <c r="CN123" i="33"/>
  <c r="CK123" i="33"/>
  <c r="CH123" i="33"/>
  <c r="CE123" i="33"/>
  <c r="CB123" i="33"/>
  <c r="BY123" i="33"/>
  <c r="BV123" i="33"/>
  <c r="BS123" i="33"/>
  <c r="BP123" i="33"/>
  <c r="BM123" i="33"/>
  <c r="BJ123" i="33"/>
  <c r="BG123" i="33"/>
  <c r="BD123" i="33"/>
  <c r="BA123" i="33"/>
  <c r="AX123" i="33"/>
  <c r="AU123" i="33"/>
  <c r="AR123" i="33"/>
  <c r="AO123" i="33"/>
  <c r="AL123" i="33"/>
  <c r="AI123" i="33"/>
  <c r="AF123" i="33"/>
  <c r="AC123" i="33"/>
  <c r="Z123" i="33"/>
  <c r="W123" i="33"/>
  <c r="T123" i="33"/>
  <c r="Q123" i="33"/>
  <c r="N123" i="33"/>
  <c r="K123" i="33"/>
  <c r="H123" i="33"/>
  <c r="F123" i="33"/>
  <c r="CZ122" i="33"/>
  <c r="CW122" i="33"/>
  <c r="CT122" i="33"/>
  <c r="CQ122" i="33"/>
  <c r="CN122" i="33"/>
  <c r="CK122" i="33"/>
  <c r="CH122" i="33"/>
  <c r="CE122" i="33"/>
  <c r="CB122" i="33"/>
  <c r="BY122" i="33"/>
  <c r="BV122" i="33"/>
  <c r="BS122" i="33"/>
  <c r="BP122" i="33"/>
  <c r="BM122" i="33"/>
  <c r="BJ122" i="33"/>
  <c r="BG122" i="33"/>
  <c r="BD122" i="33"/>
  <c r="BA122" i="33"/>
  <c r="AX122" i="33"/>
  <c r="AU122" i="33"/>
  <c r="AR122" i="33"/>
  <c r="AO122" i="33"/>
  <c r="AL122" i="33"/>
  <c r="AI122" i="33"/>
  <c r="AF122" i="33"/>
  <c r="AC122" i="33"/>
  <c r="Z122" i="33"/>
  <c r="W122" i="33"/>
  <c r="T122" i="33"/>
  <c r="Q122" i="33"/>
  <c r="N122" i="33"/>
  <c r="K122" i="33"/>
  <c r="H122" i="33"/>
  <c r="F122" i="33"/>
  <c r="D403" i="37" s="1"/>
  <c r="CZ121" i="33"/>
  <c r="CW121" i="33"/>
  <c r="CT121" i="33"/>
  <c r="CQ121" i="33"/>
  <c r="CN121" i="33"/>
  <c r="CK121" i="33"/>
  <c r="CH121" i="33"/>
  <c r="CE121" i="33"/>
  <c r="CB121" i="33"/>
  <c r="BY121" i="33"/>
  <c r="BV121" i="33"/>
  <c r="BS121" i="33"/>
  <c r="BP121" i="33"/>
  <c r="BM121" i="33"/>
  <c r="BJ121" i="33"/>
  <c r="BG121" i="33"/>
  <c r="BD121" i="33"/>
  <c r="BA121" i="33"/>
  <c r="AX121" i="33"/>
  <c r="AU121" i="33"/>
  <c r="AR121" i="33"/>
  <c r="AO121" i="33"/>
  <c r="AL121" i="33"/>
  <c r="AI121" i="33"/>
  <c r="AF121" i="33"/>
  <c r="AC121" i="33"/>
  <c r="Z121" i="33"/>
  <c r="W121" i="33"/>
  <c r="T121" i="33"/>
  <c r="Q121" i="33"/>
  <c r="N121" i="33"/>
  <c r="K121" i="33"/>
  <c r="H121" i="33"/>
  <c r="F121" i="33"/>
  <c r="CZ120" i="33"/>
  <c r="CW120" i="33"/>
  <c r="CT120" i="33"/>
  <c r="CQ120" i="33"/>
  <c r="CN120" i="33"/>
  <c r="CK120" i="33"/>
  <c r="CH120" i="33"/>
  <c r="CE120" i="33"/>
  <c r="CB120" i="33"/>
  <c r="BY120" i="33"/>
  <c r="BV120" i="33"/>
  <c r="BS120" i="33"/>
  <c r="BP120" i="33"/>
  <c r="BM120" i="33"/>
  <c r="BJ120" i="33"/>
  <c r="BG120" i="33"/>
  <c r="BD120" i="33"/>
  <c r="BA120" i="33"/>
  <c r="AX120" i="33"/>
  <c r="AU120" i="33"/>
  <c r="AR120" i="33"/>
  <c r="AO120" i="33"/>
  <c r="AL120" i="33"/>
  <c r="AI120" i="33"/>
  <c r="AF120" i="33"/>
  <c r="AC120" i="33"/>
  <c r="Z120" i="33"/>
  <c r="W120" i="33"/>
  <c r="T120" i="33"/>
  <c r="Q120" i="33"/>
  <c r="N120" i="33"/>
  <c r="K120" i="33"/>
  <c r="H120" i="33"/>
  <c r="F120" i="33"/>
  <c r="D401" i="37" s="1"/>
  <c r="CZ119" i="33"/>
  <c r="CW119" i="33"/>
  <c r="CT119" i="33"/>
  <c r="CQ119" i="33"/>
  <c r="CN119" i="33"/>
  <c r="CK119" i="33"/>
  <c r="CH119" i="33"/>
  <c r="CE119" i="33"/>
  <c r="CB119" i="33"/>
  <c r="BY119" i="33"/>
  <c r="BV119" i="33"/>
  <c r="BS119" i="33"/>
  <c r="BP119" i="33"/>
  <c r="BM119" i="33"/>
  <c r="BJ119" i="33"/>
  <c r="BG119" i="33"/>
  <c r="BD119" i="33"/>
  <c r="BA119" i="33"/>
  <c r="AX119" i="33"/>
  <c r="AU119" i="33"/>
  <c r="AR119" i="33"/>
  <c r="AO119" i="33"/>
  <c r="AL119" i="33"/>
  <c r="AI119" i="33"/>
  <c r="AF119" i="33"/>
  <c r="AC119" i="33"/>
  <c r="Z119" i="33"/>
  <c r="W119" i="33"/>
  <c r="T119" i="33"/>
  <c r="Q119" i="33"/>
  <c r="N119" i="33"/>
  <c r="K119" i="33"/>
  <c r="H119" i="33"/>
  <c r="F119" i="33"/>
  <c r="D400" i="37" s="1"/>
  <c r="CZ118" i="33"/>
  <c r="CW118" i="33"/>
  <c r="CT118" i="33"/>
  <c r="CQ118" i="33"/>
  <c r="CN118" i="33"/>
  <c r="CK118" i="33"/>
  <c r="CH118" i="33"/>
  <c r="CE118" i="33"/>
  <c r="CB118" i="33"/>
  <c r="BY118" i="33"/>
  <c r="BV118" i="33"/>
  <c r="BS118" i="33"/>
  <c r="BP118" i="33"/>
  <c r="BM118" i="33"/>
  <c r="BJ118" i="33"/>
  <c r="BG118" i="33"/>
  <c r="BD118" i="33"/>
  <c r="BA118" i="33"/>
  <c r="AX118" i="33"/>
  <c r="AU118" i="33"/>
  <c r="AR118" i="33"/>
  <c r="AO118" i="33"/>
  <c r="AL118" i="33"/>
  <c r="AI118" i="33"/>
  <c r="AF118" i="33"/>
  <c r="AC118" i="33"/>
  <c r="Z118" i="33"/>
  <c r="W118" i="33"/>
  <c r="T118" i="33"/>
  <c r="Q118" i="33"/>
  <c r="N118" i="33"/>
  <c r="K118" i="33"/>
  <c r="H118" i="33"/>
  <c r="F118" i="33"/>
  <c r="DQ117" i="33"/>
  <c r="CZ117" i="33"/>
  <c r="CW117" i="33"/>
  <c r="CT117" i="33"/>
  <c r="CQ117" i="33"/>
  <c r="CN117" i="33"/>
  <c r="CK117" i="33"/>
  <c r="CH117" i="33"/>
  <c r="CE117" i="33"/>
  <c r="CB117" i="33"/>
  <c r="BY117" i="33"/>
  <c r="BV117" i="33"/>
  <c r="BS117" i="33"/>
  <c r="BP117" i="33"/>
  <c r="BM117" i="33"/>
  <c r="BJ117" i="33"/>
  <c r="BG117" i="33"/>
  <c r="BD117" i="33"/>
  <c r="BA117" i="33"/>
  <c r="AX117" i="33"/>
  <c r="AU117" i="33"/>
  <c r="AR117" i="33"/>
  <c r="AO117" i="33"/>
  <c r="AL117" i="33"/>
  <c r="AI117" i="33"/>
  <c r="AF117" i="33"/>
  <c r="AC117" i="33"/>
  <c r="Z117" i="33"/>
  <c r="W117" i="33"/>
  <c r="T117" i="33"/>
  <c r="Q117" i="33"/>
  <c r="N117" i="33"/>
  <c r="K117" i="33"/>
  <c r="H117" i="33"/>
  <c r="F117" i="33"/>
  <c r="D398" i="37" s="1"/>
  <c r="DQ116" i="33"/>
  <c r="CZ116" i="33"/>
  <c r="CW116" i="33"/>
  <c r="CT116" i="33"/>
  <c r="CQ116" i="33"/>
  <c r="CN116" i="33"/>
  <c r="CK116" i="33"/>
  <c r="CH116" i="33"/>
  <c r="CE116" i="33"/>
  <c r="CB116" i="33"/>
  <c r="BY116" i="33"/>
  <c r="BV116" i="33"/>
  <c r="BS116" i="33"/>
  <c r="BP116" i="33"/>
  <c r="BM116" i="33"/>
  <c r="BJ116" i="33"/>
  <c r="BG116" i="33"/>
  <c r="BD116" i="33"/>
  <c r="BA116" i="33"/>
  <c r="AX116" i="33"/>
  <c r="AU116" i="33"/>
  <c r="AR116" i="33"/>
  <c r="AO116" i="33"/>
  <c r="AL116" i="33"/>
  <c r="AI116" i="33"/>
  <c r="AF116" i="33"/>
  <c r="AC116" i="33"/>
  <c r="Z116" i="33"/>
  <c r="W116" i="33"/>
  <c r="T116" i="33"/>
  <c r="Q116" i="33"/>
  <c r="N116" i="33"/>
  <c r="K116" i="33"/>
  <c r="H116" i="33"/>
  <c r="F116" i="33"/>
  <c r="D397" i="37" s="1"/>
  <c r="CZ115" i="33"/>
  <c r="CW115" i="33"/>
  <c r="CT115" i="33"/>
  <c r="CQ115" i="33"/>
  <c r="CN115" i="33"/>
  <c r="CK115" i="33"/>
  <c r="CH115" i="33"/>
  <c r="CE115" i="33"/>
  <c r="CB115" i="33"/>
  <c r="BY115" i="33"/>
  <c r="BV115" i="33"/>
  <c r="BS115" i="33"/>
  <c r="BP115" i="33"/>
  <c r="BM115" i="33"/>
  <c r="BJ115" i="33"/>
  <c r="BG115" i="33"/>
  <c r="BD115" i="33"/>
  <c r="BA115" i="33"/>
  <c r="AX115" i="33"/>
  <c r="AU115" i="33"/>
  <c r="AR115" i="33"/>
  <c r="AO115" i="33"/>
  <c r="AL115" i="33"/>
  <c r="AI115" i="33"/>
  <c r="AF115" i="33"/>
  <c r="AC115" i="33"/>
  <c r="Z115" i="33"/>
  <c r="W115" i="33"/>
  <c r="T115" i="33"/>
  <c r="Q115" i="33"/>
  <c r="N115" i="33"/>
  <c r="K115" i="33"/>
  <c r="H115" i="33"/>
  <c r="F115" i="33"/>
  <c r="CZ114" i="33"/>
  <c r="CW114" i="33"/>
  <c r="CT114" i="33"/>
  <c r="CQ114" i="33"/>
  <c r="CN114" i="33"/>
  <c r="CK114" i="33"/>
  <c r="CH114" i="33"/>
  <c r="CE114" i="33"/>
  <c r="CB114" i="33"/>
  <c r="BY114" i="33"/>
  <c r="BV114" i="33"/>
  <c r="BS114" i="33"/>
  <c r="BP114" i="33"/>
  <c r="BM114" i="33"/>
  <c r="BJ114" i="33"/>
  <c r="BG114" i="33"/>
  <c r="BD114" i="33"/>
  <c r="BA114" i="33"/>
  <c r="AX114" i="33"/>
  <c r="AU114" i="33"/>
  <c r="AR114" i="33"/>
  <c r="AO114" i="33"/>
  <c r="AL114" i="33"/>
  <c r="AI114" i="33"/>
  <c r="AF114" i="33"/>
  <c r="AC114" i="33"/>
  <c r="Z114" i="33"/>
  <c r="W114" i="33"/>
  <c r="T114" i="33"/>
  <c r="Q114" i="33"/>
  <c r="N114" i="33"/>
  <c r="K114" i="33"/>
  <c r="H114" i="33"/>
  <c r="F114" i="33"/>
  <c r="CZ113" i="33"/>
  <c r="CW113" i="33"/>
  <c r="CT113" i="33"/>
  <c r="CQ113" i="33"/>
  <c r="CN113" i="33"/>
  <c r="CK113" i="33"/>
  <c r="CH113" i="33"/>
  <c r="CE113" i="33"/>
  <c r="CB113" i="33"/>
  <c r="BY113" i="33"/>
  <c r="BV113" i="33"/>
  <c r="BS113" i="33"/>
  <c r="BP113" i="33"/>
  <c r="BM113" i="33"/>
  <c r="BJ113" i="33"/>
  <c r="BG113" i="33"/>
  <c r="BD113" i="33"/>
  <c r="BA113" i="33"/>
  <c r="AX113" i="33"/>
  <c r="AU113" i="33"/>
  <c r="AR113" i="33"/>
  <c r="AO113" i="33"/>
  <c r="AL113" i="33"/>
  <c r="AI113" i="33"/>
  <c r="AF113" i="33"/>
  <c r="AC113" i="33"/>
  <c r="Z113" i="33"/>
  <c r="W113" i="33"/>
  <c r="T113" i="33"/>
  <c r="Q113" i="33"/>
  <c r="N113" i="33"/>
  <c r="K113" i="33"/>
  <c r="H113" i="33"/>
  <c r="F113" i="33"/>
  <c r="D394" i="37" s="1"/>
  <c r="CZ112" i="33"/>
  <c r="CW112" i="33"/>
  <c r="CT112" i="33"/>
  <c r="CQ112" i="33"/>
  <c r="CN112" i="33"/>
  <c r="CK112" i="33"/>
  <c r="CH112" i="33"/>
  <c r="CE112" i="33"/>
  <c r="CB112" i="33"/>
  <c r="BY112" i="33"/>
  <c r="BV112" i="33"/>
  <c r="BS112" i="33"/>
  <c r="BP112" i="33"/>
  <c r="BM112" i="33"/>
  <c r="BJ112" i="33"/>
  <c r="BG112" i="33"/>
  <c r="BD112" i="33"/>
  <c r="BA112" i="33"/>
  <c r="AX112" i="33"/>
  <c r="AU112" i="33"/>
  <c r="AR112" i="33"/>
  <c r="AO112" i="33"/>
  <c r="AL112" i="33"/>
  <c r="AI112" i="33"/>
  <c r="AF112" i="33"/>
  <c r="AC112" i="33"/>
  <c r="Z112" i="33"/>
  <c r="W112" i="33"/>
  <c r="T112" i="33"/>
  <c r="Q112" i="33"/>
  <c r="N112" i="33"/>
  <c r="K112" i="33"/>
  <c r="H112" i="33"/>
  <c r="F112" i="33"/>
  <c r="CZ111" i="33"/>
  <c r="CW111" i="33"/>
  <c r="CT111" i="33"/>
  <c r="CQ111" i="33"/>
  <c r="CN111" i="33"/>
  <c r="CK111" i="33"/>
  <c r="CH111" i="33"/>
  <c r="CE111" i="33"/>
  <c r="CB111" i="33"/>
  <c r="BY111" i="33"/>
  <c r="BV111" i="33"/>
  <c r="BS111" i="33"/>
  <c r="BP111" i="33"/>
  <c r="BM111" i="33"/>
  <c r="BJ111" i="33"/>
  <c r="BG111" i="33"/>
  <c r="BD111" i="33"/>
  <c r="BA111" i="33"/>
  <c r="AX111" i="33"/>
  <c r="AU111" i="33"/>
  <c r="AR111" i="33"/>
  <c r="AO111" i="33"/>
  <c r="AL111" i="33"/>
  <c r="AI111" i="33"/>
  <c r="AF111" i="33"/>
  <c r="AC111" i="33"/>
  <c r="Z111" i="33"/>
  <c r="W111" i="33"/>
  <c r="T111" i="33"/>
  <c r="Q111" i="33"/>
  <c r="N111" i="33"/>
  <c r="K111" i="33"/>
  <c r="H111" i="33"/>
  <c r="F111" i="33"/>
  <c r="CZ110" i="33"/>
  <c r="CW110" i="33"/>
  <c r="CT110" i="33"/>
  <c r="CQ110" i="33"/>
  <c r="CN110" i="33"/>
  <c r="CK110" i="33"/>
  <c r="CH110" i="33"/>
  <c r="CE110" i="33"/>
  <c r="CB110" i="33"/>
  <c r="BY110" i="33"/>
  <c r="BV110" i="33"/>
  <c r="BS110" i="33"/>
  <c r="BP110" i="33"/>
  <c r="BM110" i="33"/>
  <c r="BJ110" i="33"/>
  <c r="BG110" i="33"/>
  <c r="BD110" i="33"/>
  <c r="BA110" i="33"/>
  <c r="AX110" i="33"/>
  <c r="AU110" i="33"/>
  <c r="AR110" i="33"/>
  <c r="AO110" i="33"/>
  <c r="AL110" i="33"/>
  <c r="AI110" i="33"/>
  <c r="AF110" i="33"/>
  <c r="AC110" i="33"/>
  <c r="Z110" i="33"/>
  <c r="W110" i="33"/>
  <c r="T110" i="33"/>
  <c r="Q110" i="33"/>
  <c r="E110" i="33" s="1"/>
  <c r="N110" i="33"/>
  <c r="K110" i="33"/>
  <c r="H110" i="33"/>
  <c r="F110" i="33"/>
  <c r="DQ110" i="33" s="1"/>
  <c r="DB109" i="33"/>
  <c r="DB108" i="33" s="1"/>
  <c r="DA109" i="33"/>
  <c r="CY109" i="33"/>
  <c r="CY108" i="33" s="1"/>
  <c r="CX109" i="33"/>
  <c r="D314" i="37" s="1"/>
  <c r="CV109" i="33"/>
  <c r="C314" i="37" s="1"/>
  <c r="CU109" i="33"/>
  <c r="CS109" i="33"/>
  <c r="CR109" i="33"/>
  <c r="CP109" i="33"/>
  <c r="CO109" i="33"/>
  <c r="CM109" i="33"/>
  <c r="CL109" i="33"/>
  <c r="D313" i="37" s="1"/>
  <c r="CJ109" i="33"/>
  <c r="C313" i="37" s="1"/>
  <c r="CI109" i="33"/>
  <c r="CG109" i="33"/>
  <c r="CF109" i="33"/>
  <c r="CD109" i="33"/>
  <c r="C311" i="37" s="1"/>
  <c r="CC109" i="33"/>
  <c r="D277" i="37" s="1"/>
  <c r="CA109" i="33"/>
  <c r="C277" i="37" s="1"/>
  <c r="BZ109" i="33"/>
  <c r="D274" i="37" s="1"/>
  <c r="BX109" i="33"/>
  <c r="C274" i="37" s="1"/>
  <c r="BW109" i="33"/>
  <c r="BU109" i="33"/>
  <c r="C309" i="37" s="1"/>
  <c r="BT109" i="33"/>
  <c r="BR109" i="33"/>
  <c r="C307" i="37" s="1"/>
  <c r="BQ109" i="33"/>
  <c r="BO109" i="33"/>
  <c r="C304" i="37" s="1"/>
  <c r="BN109" i="33"/>
  <c r="D303" i="37" s="1"/>
  <c r="BL109" i="33"/>
  <c r="BK109" i="33"/>
  <c r="BI109" i="33"/>
  <c r="C302" i="37" s="1"/>
  <c r="BH109" i="33"/>
  <c r="D301" i="37" s="1"/>
  <c r="BF109" i="33"/>
  <c r="C301" i="37" s="1"/>
  <c r="BE109" i="33"/>
  <c r="D298" i="37" s="1"/>
  <c r="BC109" i="33"/>
  <c r="C298" i="37" s="1"/>
  <c r="BB109" i="33"/>
  <c r="AZ109" i="33"/>
  <c r="C297" i="37" s="1"/>
  <c r="AY109" i="33"/>
  <c r="AW109" i="33"/>
  <c r="C295" i="37" s="1"/>
  <c r="AV109" i="33"/>
  <c r="AT109" i="33"/>
  <c r="C294" i="37" s="1"/>
  <c r="AS109" i="33"/>
  <c r="AQ109" i="33"/>
  <c r="C292" i="37" s="1"/>
  <c r="U292" i="37" s="1"/>
  <c r="AP109" i="33"/>
  <c r="AN109" i="33"/>
  <c r="C291" i="37" s="1"/>
  <c r="AM109" i="33"/>
  <c r="AK109" i="33"/>
  <c r="C290" i="37" s="1"/>
  <c r="AJ109" i="33"/>
  <c r="AH109" i="33"/>
  <c r="C289" i="37" s="1"/>
  <c r="AG109" i="33"/>
  <c r="AE109" i="33"/>
  <c r="C288" i="37" s="1"/>
  <c r="AD109" i="33"/>
  <c r="AB109" i="33"/>
  <c r="C286" i="37" s="1"/>
  <c r="AA109" i="33"/>
  <c r="Y109" i="33"/>
  <c r="C282" i="37" s="1"/>
  <c r="X109" i="33"/>
  <c r="V109" i="33"/>
  <c r="C280" i="37" s="1"/>
  <c r="U109" i="33"/>
  <c r="S109" i="33"/>
  <c r="R109" i="33"/>
  <c r="P109" i="33"/>
  <c r="C268" i="37" s="1"/>
  <c r="O109" i="33"/>
  <c r="O108" i="33" s="1"/>
  <c r="M109" i="33"/>
  <c r="M108" i="33" s="1"/>
  <c r="L109" i="33"/>
  <c r="L108" i="33" s="1"/>
  <c r="J109" i="33"/>
  <c r="I109" i="33"/>
  <c r="I108" i="33" s="1"/>
  <c r="G109" i="33"/>
  <c r="G108" i="33" s="1"/>
  <c r="DA108" i="33"/>
  <c r="CV108" i="33"/>
  <c r="CR108" i="33"/>
  <c r="CP108" i="33"/>
  <c r="CO108" i="33"/>
  <c r="CJ108" i="33"/>
  <c r="CD108" i="33"/>
  <c r="CC108" i="33"/>
  <c r="BZ108" i="33"/>
  <c r="BX108" i="33"/>
  <c r="BR108" i="33"/>
  <c r="BH108" i="33"/>
  <c r="BF108" i="33"/>
  <c r="BC108" i="33"/>
  <c r="AZ108" i="33"/>
  <c r="AK108" i="33"/>
  <c r="AH108" i="33"/>
  <c r="P108" i="33"/>
  <c r="J108" i="33"/>
  <c r="I101" i="33"/>
  <c r="H101" i="33"/>
  <c r="G101" i="33"/>
  <c r="AH97" i="33"/>
  <c r="AC97" i="33"/>
  <c r="Z97" i="33"/>
  <c r="AG97" i="33" s="1"/>
  <c r="W97" i="33"/>
  <c r="T97" i="33"/>
  <c r="Q97" i="33"/>
  <c r="N97" i="33"/>
  <c r="K97" i="33"/>
  <c r="H97" i="33"/>
  <c r="F97" i="33"/>
  <c r="AH96" i="33"/>
  <c r="AC96" i="33"/>
  <c r="Z96" i="33"/>
  <c r="AG96" i="33" s="1"/>
  <c r="W96" i="33"/>
  <c r="T96" i="33"/>
  <c r="Q96" i="33"/>
  <c r="N96" i="33"/>
  <c r="K96" i="33"/>
  <c r="H96" i="33"/>
  <c r="F96" i="33"/>
  <c r="AF96" i="33" s="1"/>
  <c r="AH95" i="33"/>
  <c r="AF95" i="33"/>
  <c r="AC95" i="33"/>
  <c r="Z95" i="33"/>
  <c r="W95" i="33"/>
  <c r="T95" i="33"/>
  <c r="Q95" i="33"/>
  <c r="N95" i="33"/>
  <c r="K95" i="33"/>
  <c r="H95" i="33"/>
  <c r="F95" i="33"/>
  <c r="AH94" i="33"/>
  <c r="AC94" i="33"/>
  <c r="Z94" i="33"/>
  <c r="W94" i="33"/>
  <c r="T94" i="33"/>
  <c r="Q94" i="33"/>
  <c r="N94" i="33"/>
  <c r="K94" i="33"/>
  <c r="H94" i="33"/>
  <c r="F94" i="33"/>
  <c r="AF94" i="33" s="1"/>
  <c r="AH93" i="33"/>
  <c r="AC93" i="33"/>
  <c r="Z93" i="33"/>
  <c r="AG93" i="33" s="1"/>
  <c r="W93" i="33"/>
  <c r="T93" i="33"/>
  <c r="Q93" i="33"/>
  <c r="N93" i="33"/>
  <c r="K93" i="33"/>
  <c r="H93" i="33"/>
  <c r="F93" i="33"/>
  <c r="AF93" i="33" s="1"/>
  <c r="AH92" i="33"/>
  <c r="AC92" i="33"/>
  <c r="Z92" i="33"/>
  <c r="W92" i="33"/>
  <c r="T92" i="33"/>
  <c r="Q92" i="33"/>
  <c r="N92" i="33"/>
  <c r="K92" i="33"/>
  <c r="H92" i="33"/>
  <c r="F92" i="33"/>
  <c r="AF92" i="33" s="1"/>
  <c r="AH91" i="33"/>
  <c r="AC91" i="33"/>
  <c r="Z91" i="33"/>
  <c r="W91" i="33"/>
  <c r="T91" i="33"/>
  <c r="Q91" i="33"/>
  <c r="N91" i="33"/>
  <c r="K91" i="33"/>
  <c r="H91" i="33"/>
  <c r="F91" i="33"/>
  <c r="AF91" i="33" s="1"/>
  <c r="AH90" i="33"/>
  <c r="AC90" i="33"/>
  <c r="Z90" i="33"/>
  <c r="W90" i="33"/>
  <c r="T90" i="33"/>
  <c r="Q90" i="33"/>
  <c r="N90" i="33"/>
  <c r="K90" i="33"/>
  <c r="E90" i="33" s="1"/>
  <c r="D90" i="33" s="1"/>
  <c r="H90" i="33"/>
  <c r="F90" i="33"/>
  <c r="AF90" i="33" s="1"/>
  <c r="AH89" i="33"/>
  <c r="AF89" i="33"/>
  <c r="AC89" i="33"/>
  <c r="Z89" i="33"/>
  <c r="W89" i="33"/>
  <c r="T89" i="33"/>
  <c r="Q89" i="33"/>
  <c r="N89" i="33"/>
  <c r="K89" i="33"/>
  <c r="H89" i="33"/>
  <c r="E89" i="33" s="1"/>
  <c r="F89" i="33"/>
  <c r="AH88" i="33"/>
  <c r="AC88" i="33"/>
  <c r="Z88" i="33"/>
  <c r="W88" i="33"/>
  <c r="T88" i="33"/>
  <c r="Q88" i="33"/>
  <c r="N88" i="33"/>
  <c r="K88" i="33"/>
  <c r="H88" i="33"/>
  <c r="F88" i="33"/>
  <c r="AF88" i="33" s="1"/>
  <c r="AH87" i="33"/>
  <c r="AC87" i="33"/>
  <c r="Z87" i="33"/>
  <c r="W87" i="33"/>
  <c r="T87" i="33"/>
  <c r="Q87" i="33"/>
  <c r="N87" i="33"/>
  <c r="K87" i="33"/>
  <c r="H87" i="33"/>
  <c r="F87" i="33"/>
  <c r="AF87" i="33" s="1"/>
  <c r="AH86" i="33"/>
  <c r="AC86" i="33"/>
  <c r="Z86" i="33"/>
  <c r="W86" i="33"/>
  <c r="T86" i="33"/>
  <c r="Q86" i="33"/>
  <c r="N86" i="33"/>
  <c r="K86" i="33"/>
  <c r="H86" i="33"/>
  <c r="F86" i="33"/>
  <c r="AF86" i="33" s="1"/>
  <c r="AH85" i="33"/>
  <c r="AC85" i="33"/>
  <c r="Z85" i="33"/>
  <c r="AG85" i="33" s="1"/>
  <c r="W85" i="33"/>
  <c r="T85" i="33"/>
  <c r="Q85" i="33"/>
  <c r="N85" i="33"/>
  <c r="K85" i="33"/>
  <c r="H85" i="33"/>
  <c r="F85" i="33"/>
  <c r="AF85" i="33" s="1"/>
  <c r="AH84" i="33"/>
  <c r="AC84" i="33"/>
  <c r="Z84" i="33"/>
  <c r="AG84" i="33" s="1"/>
  <c r="W84" i="33"/>
  <c r="T84" i="33"/>
  <c r="Q84" i="33"/>
  <c r="N84" i="33"/>
  <c r="K84" i="33"/>
  <c r="H84" i="33"/>
  <c r="F84" i="33"/>
  <c r="AF84" i="33" s="1"/>
  <c r="AH83" i="33"/>
  <c r="AC83" i="33"/>
  <c r="AG83" i="33" s="1"/>
  <c r="Z83" i="33"/>
  <c r="W83" i="33"/>
  <c r="T83" i="33"/>
  <c r="Q83" i="33"/>
  <c r="N83" i="33"/>
  <c r="K83" i="33"/>
  <c r="H83" i="33"/>
  <c r="F83" i="33"/>
  <c r="AF83" i="33" s="1"/>
  <c r="AH82" i="33"/>
  <c r="AC82" i="33"/>
  <c r="Z82" i="33"/>
  <c r="W82" i="33"/>
  <c r="T82" i="33"/>
  <c r="Q82" i="33"/>
  <c r="N82" i="33"/>
  <c r="K82" i="33"/>
  <c r="H82" i="33"/>
  <c r="E82" i="33" s="1"/>
  <c r="D82" i="33" s="1"/>
  <c r="F82" i="33"/>
  <c r="AF82" i="33" s="1"/>
  <c r="AH81" i="33"/>
  <c r="AC81" i="33"/>
  <c r="Z81" i="33"/>
  <c r="W81" i="33"/>
  <c r="T81" i="33"/>
  <c r="Q81" i="33"/>
  <c r="N81" i="33"/>
  <c r="K81" i="33"/>
  <c r="H81" i="33"/>
  <c r="E81" i="33" s="1"/>
  <c r="F81" i="33"/>
  <c r="AH80" i="33"/>
  <c r="AC80" i="33"/>
  <c r="AG80" i="33" s="1"/>
  <c r="Z80" i="33"/>
  <c r="W80" i="33"/>
  <c r="T80" i="33"/>
  <c r="Q80" i="33"/>
  <c r="N80" i="33"/>
  <c r="K80" i="33"/>
  <c r="H80" i="33"/>
  <c r="F80" i="33"/>
  <c r="AF80" i="33" s="1"/>
  <c r="AH79" i="33"/>
  <c r="AC79" i="33"/>
  <c r="Z79" i="33"/>
  <c r="W79" i="33"/>
  <c r="T79" i="33"/>
  <c r="Q79" i="33"/>
  <c r="N79" i="33"/>
  <c r="K79" i="33"/>
  <c r="H79" i="33"/>
  <c r="F79" i="33"/>
  <c r="AF79" i="33" s="1"/>
  <c r="AH78" i="33"/>
  <c r="AC78" i="33"/>
  <c r="AG78" i="33" s="1"/>
  <c r="Z78" i="33"/>
  <c r="W78" i="33"/>
  <c r="T78" i="33"/>
  <c r="Q78" i="33"/>
  <c r="N78" i="33"/>
  <c r="K78" i="33"/>
  <c r="H78" i="33"/>
  <c r="F78" i="33"/>
  <c r="AF78" i="33" s="1"/>
  <c r="AH77" i="33"/>
  <c r="AF77" i="33"/>
  <c r="AC77" i="33"/>
  <c r="Z77" i="33"/>
  <c r="AG77" i="33" s="1"/>
  <c r="W77" i="33"/>
  <c r="T77" i="33"/>
  <c r="Q77" i="33"/>
  <c r="N77" i="33"/>
  <c r="K77" i="33"/>
  <c r="H77" i="33"/>
  <c r="F77" i="33"/>
  <c r="AH76" i="33"/>
  <c r="AC76" i="33"/>
  <c r="Z76" i="33"/>
  <c r="AG76" i="33" s="1"/>
  <c r="W76" i="33"/>
  <c r="T76" i="33"/>
  <c r="Q76" i="33"/>
  <c r="N76" i="33"/>
  <c r="K76" i="33"/>
  <c r="H76" i="33"/>
  <c r="F76" i="33"/>
  <c r="AF76" i="33" s="1"/>
  <c r="AH75" i="33"/>
  <c r="AC75" i="33"/>
  <c r="Z75" i="33"/>
  <c r="W75" i="33"/>
  <c r="T75" i="33"/>
  <c r="Q75" i="33"/>
  <c r="N75" i="33"/>
  <c r="K75" i="33"/>
  <c r="H75" i="33"/>
  <c r="F75" i="33"/>
  <c r="AF75" i="33" s="1"/>
  <c r="AH74" i="33"/>
  <c r="AC74" i="33"/>
  <c r="Z74" i="33"/>
  <c r="W74" i="33"/>
  <c r="T74" i="33"/>
  <c r="Q74" i="33"/>
  <c r="N74" i="33"/>
  <c r="K74" i="33"/>
  <c r="H74" i="33"/>
  <c r="F74" i="33"/>
  <c r="AF74" i="33" s="1"/>
  <c r="AH73" i="33"/>
  <c r="AC73" i="33"/>
  <c r="Z73" i="33"/>
  <c r="W73" i="33"/>
  <c r="T73" i="33"/>
  <c r="Q73" i="33"/>
  <c r="N73" i="33"/>
  <c r="K73" i="33"/>
  <c r="H73" i="33"/>
  <c r="F73" i="33"/>
  <c r="AF73" i="33" s="1"/>
  <c r="AH72" i="33"/>
  <c r="AC72" i="33"/>
  <c r="Z72" i="33"/>
  <c r="W72" i="33"/>
  <c r="T72" i="33"/>
  <c r="Q72" i="33"/>
  <c r="N72" i="33"/>
  <c r="K72" i="33"/>
  <c r="H72" i="33"/>
  <c r="F72" i="33"/>
  <c r="AF72" i="33" s="1"/>
  <c r="AH71" i="33"/>
  <c r="AC71" i="33"/>
  <c r="Z71" i="33"/>
  <c r="W71" i="33"/>
  <c r="T71" i="33"/>
  <c r="Q71" i="33"/>
  <c r="N71" i="33"/>
  <c r="K71" i="33"/>
  <c r="H71" i="33"/>
  <c r="F71" i="33"/>
  <c r="AF71" i="33" s="1"/>
  <c r="AH70" i="33"/>
  <c r="AC70" i="33"/>
  <c r="AG70" i="33" s="1"/>
  <c r="Z70" i="33"/>
  <c r="W70" i="33"/>
  <c r="T70" i="33"/>
  <c r="Q70" i="33"/>
  <c r="N70" i="33"/>
  <c r="K70" i="33"/>
  <c r="H70" i="33"/>
  <c r="F70" i="33"/>
  <c r="AF70" i="33" s="1"/>
  <c r="AH69" i="33"/>
  <c r="AC69" i="33"/>
  <c r="Z69" i="33"/>
  <c r="AG69" i="33" s="1"/>
  <c r="W69" i="33"/>
  <c r="T69" i="33"/>
  <c r="Q69" i="33"/>
  <c r="N69" i="33"/>
  <c r="K69" i="33"/>
  <c r="H69" i="33"/>
  <c r="F69" i="33"/>
  <c r="AF69" i="33" s="1"/>
  <c r="AH68" i="33"/>
  <c r="AC68" i="33"/>
  <c r="Z68" i="33"/>
  <c r="AG68" i="33" s="1"/>
  <c r="W68" i="33"/>
  <c r="T68" i="33"/>
  <c r="Q68" i="33"/>
  <c r="N68" i="33"/>
  <c r="K68" i="33"/>
  <c r="H68" i="33"/>
  <c r="F68" i="33"/>
  <c r="AF68" i="33" s="1"/>
  <c r="AH67" i="33"/>
  <c r="AC67" i="33"/>
  <c r="Z67" i="33"/>
  <c r="W67" i="33"/>
  <c r="T67" i="33"/>
  <c r="Q67" i="33"/>
  <c r="N67" i="33"/>
  <c r="K67" i="33"/>
  <c r="H67" i="33"/>
  <c r="F67" i="33"/>
  <c r="AF67" i="33" s="1"/>
  <c r="AH66" i="33"/>
  <c r="AC66" i="33"/>
  <c r="Z66" i="33"/>
  <c r="W66" i="33"/>
  <c r="T66" i="33"/>
  <c r="Q66" i="33"/>
  <c r="N66" i="33"/>
  <c r="K66" i="33"/>
  <c r="H66" i="33"/>
  <c r="F66" i="33"/>
  <c r="AF66" i="33" s="1"/>
  <c r="AH65" i="33"/>
  <c r="AC65" i="33"/>
  <c r="Z65" i="33"/>
  <c r="AG65" i="33" s="1"/>
  <c r="W65" i="33"/>
  <c r="T65" i="33"/>
  <c r="Q65" i="33"/>
  <c r="N65" i="33"/>
  <c r="K65" i="33"/>
  <c r="H65" i="33"/>
  <c r="F65" i="33"/>
  <c r="AF65" i="33" s="1"/>
  <c r="AH64" i="33"/>
  <c r="AC64" i="33"/>
  <c r="Z64" i="33"/>
  <c r="AG64" i="33" s="1"/>
  <c r="W64" i="33"/>
  <c r="T64" i="33"/>
  <c r="Q64" i="33"/>
  <c r="N64" i="33"/>
  <c r="K64" i="33"/>
  <c r="H64" i="33"/>
  <c r="F64" i="33"/>
  <c r="AF64" i="33" s="1"/>
  <c r="AD63" i="33"/>
  <c r="F332" i="37" s="1"/>
  <c r="AB63" i="33"/>
  <c r="AA63" i="33"/>
  <c r="Y63" i="33"/>
  <c r="E330" i="37" s="1"/>
  <c r="X63" i="33"/>
  <c r="R255" i="37" s="1"/>
  <c r="V63" i="33"/>
  <c r="Q255" i="37" s="1"/>
  <c r="U63" i="33"/>
  <c r="S63" i="33"/>
  <c r="O255" i="37" s="1"/>
  <c r="R63" i="33"/>
  <c r="N255" i="37" s="1"/>
  <c r="P63" i="33"/>
  <c r="O63" i="33"/>
  <c r="M63" i="33"/>
  <c r="K255" i="37" s="1"/>
  <c r="L63" i="33"/>
  <c r="J255" i="37" s="1"/>
  <c r="J63" i="33"/>
  <c r="I255" i="37" s="1"/>
  <c r="I63" i="33"/>
  <c r="G63" i="33"/>
  <c r="G255" i="37" s="1"/>
  <c r="AD62" i="33"/>
  <c r="V62" i="33"/>
  <c r="Q254" i="37" s="1"/>
  <c r="R62" i="33"/>
  <c r="CQ50" i="33"/>
  <c r="CN50" i="33"/>
  <c r="CK50" i="33"/>
  <c r="CH50" i="33"/>
  <c r="CE50" i="33"/>
  <c r="CB50" i="33"/>
  <c r="BY50" i="33"/>
  <c r="BV50" i="33"/>
  <c r="BS50" i="33"/>
  <c r="BP50" i="33"/>
  <c r="BM50" i="33"/>
  <c r="BJ50" i="33"/>
  <c r="BG50" i="33"/>
  <c r="BD50" i="33"/>
  <c r="BA50" i="33"/>
  <c r="AX50" i="33"/>
  <c r="AU50" i="33"/>
  <c r="AR50" i="33"/>
  <c r="AO50" i="33"/>
  <c r="AL50" i="33"/>
  <c r="AI50" i="33"/>
  <c r="AF50" i="33"/>
  <c r="AC50" i="33"/>
  <c r="Z50" i="33"/>
  <c r="W50" i="33"/>
  <c r="T50" i="33"/>
  <c r="Q50" i="33"/>
  <c r="N50" i="33"/>
  <c r="K50" i="33"/>
  <c r="H50" i="33"/>
  <c r="F50" i="33"/>
  <c r="CQ49" i="33"/>
  <c r="CN49" i="33"/>
  <c r="CK49" i="33"/>
  <c r="CH49" i="33"/>
  <c r="CE49" i="33"/>
  <c r="CB49" i="33"/>
  <c r="BY49" i="33"/>
  <c r="BV49" i="33"/>
  <c r="BS49" i="33"/>
  <c r="BP49" i="33"/>
  <c r="BM49" i="33"/>
  <c r="BJ49" i="33"/>
  <c r="BG49" i="33"/>
  <c r="BD49" i="33"/>
  <c r="BA49" i="33"/>
  <c r="AX49" i="33"/>
  <c r="AU49" i="33"/>
  <c r="AR49" i="33"/>
  <c r="AO49" i="33"/>
  <c r="AL49" i="33"/>
  <c r="AI49" i="33"/>
  <c r="AF49" i="33"/>
  <c r="AC49" i="33"/>
  <c r="Z49" i="33"/>
  <c r="W49" i="33"/>
  <c r="T49" i="33"/>
  <c r="Q49" i="33"/>
  <c r="N49" i="33"/>
  <c r="K49" i="33"/>
  <c r="H49" i="33"/>
  <c r="F49" i="33"/>
  <c r="CQ48" i="33"/>
  <c r="CN48" i="33"/>
  <c r="CK48" i="33"/>
  <c r="CH48" i="33"/>
  <c r="CE48" i="33"/>
  <c r="CB48" i="33"/>
  <c r="BY48" i="33"/>
  <c r="BV48" i="33"/>
  <c r="BS48" i="33"/>
  <c r="BP48" i="33"/>
  <c r="BM48" i="33"/>
  <c r="BJ48" i="33"/>
  <c r="BG48" i="33"/>
  <c r="BD48" i="33"/>
  <c r="BA48" i="33"/>
  <c r="AX48" i="33"/>
  <c r="AU48" i="33"/>
  <c r="AR48" i="33"/>
  <c r="AO48" i="33"/>
  <c r="AL48" i="33"/>
  <c r="AI48" i="33"/>
  <c r="AF48" i="33"/>
  <c r="AC48" i="33"/>
  <c r="Z48" i="33"/>
  <c r="W48" i="33"/>
  <c r="T48" i="33"/>
  <c r="Q48" i="33"/>
  <c r="N48" i="33"/>
  <c r="K48" i="33"/>
  <c r="H48" i="33"/>
  <c r="F48" i="33"/>
  <c r="DN48" i="33" s="1"/>
  <c r="CQ47" i="33"/>
  <c r="CN47" i="33"/>
  <c r="CK47" i="33"/>
  <c r="CH47" i="33"/>
  <c r="CE47" i="33"/>
  <c r="CB47" i="33"/>
  <c r="BY47" i="33"/>
  <c r="BV47" i="33"/>
  <c r="BS47" i="33"/>
  <c r="BP47" i="33"/>
  <c r="BM47" i="33"/>
  <c r="BJ47" i="33"/>
  <c r="BG47" i="33"/>
  <c r="BD47" i="33"/>
  <c r="BA47" i="33"/>
  <c r="AX47" i="33"/>
  <c r="AU47" i="33"/>
  <c r="AR47" i="33"/>
  <c r="AO47" i="33"/>
  <c r="AL47" i="33"/>
  <c r="AI47" i="33"/>
  <c r="AF47" i="33"/>
  <c r="AC47" i="33"/>
  <c r="Z47" i="33"/>
  <c r="W47" i="33"/>
  <c r="T47" i="33"/>
  <c r="Q47" i="33"/>
  <c r="N47" i="33"/>
  <c r="K47" i="33"/>
  <c r="H47" i="33"/>
  <c r="F47" i="33"/>
  <c r="DN47" i="33" s="1"/>
  <c r="CQ46" i="33"/>
  <c r="CN46" i="33"/>
  <c r="CK46" i="33"/>
  <c r="CH46" i="33"/>
  <c r="CE46" i="33"/>
  <c r="CB46" i="33"/>
  <c r="BY46" i="33"/>
  <c r="BV46" i="33"/>
  <c r="BS46" i="33"/>
  <c r="BP46" i="33"/>
  <c r="BM46" i="33"/>
  <c r="BJ46" i="33"/>
  <c r="BG46" i="33"/>
  <c r="BD46" i="33"/>
  <c r="BA46" i="33"/>
  <c r="AX46" i="33"/>
  <c r="AU46" i="33"/>
  <c r="AR46" i="33"/>
  <c r="AO46" i="33"/>
  <c r="AL46" i="33"/>
  <c r="AI46" i="33"/>
  <c r="AF46" i="33"/>
  <c r="AC46" i="33"/>
  <c r="Z46" i="33"/>
  <c r="W46" i="33"/>
  <c r="T46" i="33"/>
  <c r="Q46" i="33"/>
  <c r="N46" i="33"/>
  <c r="K46" i="33"/>
  <c r="H46" i="33"/>
  <c r="F46" i="33"/>
  <c r="DN46" i="33" s="1"/>
  <c r="CQ45" i="33"/>
  <c r="CN45" i="33"/>
  <c r="CK45" i="33"/>
  <c r="CH45" i="33"/>
  <c r="CE45" i="33"/>
  <c r="CB45" i="33"/>
  <c r="BY45" i="33"/>
  <c r="BV45" i="33"/>
  <c r="BS45" i="33"/>
  <c r="BP45" i="33"/>
  <c r="BM45" i="33"/>
  <c r="BJ45" i="33"/>
  <c r="BG45" i="33"/>
  <c r="BD45" i="33"/>
  <c r="BA45" i="33"/>
  <c r="AX45" i="33"/>
  <c r="AU45" i="33"/>
  <c r="AR45" i="33"/>
  <c r="AO45" i="33"/>
  <c r="AL45" i="33"/>
  <c r="AI45" i="33"/>
  <c r="AF45" i="33"/>
  <c r="AC45" i="33"/>
  <c r="Z45" i="33"/>
  <c r="W45" i="33"/>
  <c r="T45" i="33"/>
  <c r="Q45" i="33"/>
  <c r="N45" i="33"/>
  <c r="K45" i="33"/>
  <c r="H45" i="33"/>
  <c r="F45" i="33"/>
  <c r="DN45" i="33" s="1"/>
  <c r="DN44" i="33"/>
  <c r="CQ44" i="33"/>
  <c r="CN44" i="33"/>
  <c r="CK44" i="33"/>
  <c r="CH44" i="33"/>
  <c r="CE44" i="33"/>
  <c r="CB44" i="33"/>
  <c r="BY44" i="33"/>
  <c r="BV44" i="33"/>
  <c r="BS44" i="33"/>
  <c r="BP44" i="33"/>
  <c r="BM44" i="33"/>
  <c r="BJ44" i="33"/>
  <c r="BG44" i="33"/>
  <c r="BD44" i="33"/>
  <c r="BA44" i="33"/>
  <c r="AX44" i="33"/>
  <c r="AU44" i="33"/>
  <c r="AR44" i="33"/>
  <c r="AO44" i="33"/>
  <c r="AL44" i="33"/>
  <c r="AI44" i="33"/>
  <c r="AF44" i="33"/>
  <c r="AC44" i="33"/>
  <c r="Z44" i="33"/>
  <c r="W44" i="33"/>
  <c r="T44" i="33"/>
  <c r="Q44" i="33"/>
  <c r="N44" i="33"/>
  <c r="K44" i="33"/>
  <c r="H44" i="33"/>
  <c r="F44" i="33"/>
  <c r="CQ43" i="33"/>
  <c r="CN43" i="33"/>
  <c r="CK43" i="33"/>
  <c r="CH43" i="33"/>
  <c r="CE43" i="33"/>
  <c r="CB43" i="33"/>
  <c r="BY43" i="33"/>
  <c r="BV43" i="33"/>
  <c r="BS43" i="33"/>
  <c r="BP43" i="33"/>
  <c r="BM43" i="33"/>
  <c r="BJ43" i="33"/>
  <c r="BG43" i="33"/>
  <c r="BD43" i="33"/>
  <c r="BA43" i="33"/>
  <c r="AX43" i="33"/>
  <c r="AU43" i="33"/>
  <c r="AR43" i="33"/>
  <c r="AO43" i="33"/>
  <c r="AL43" i="33"/>
  <c r="AI43" i="33"/>
  <c r="AF43" i="33"/>
  <c r="AC43" i="33"/>
  <c r="Z43" i="33"/>
  <c r="W43" i="33"/>
  <c r="T43" i="33"/>
  <c r="Q43" i="33"/>
  <c r="N43" i="33"/>
  <c r="K43" i="33"/>
  <c r="H43" i="33"/>
  <c r="F43" i="33"/>
  <c r="DN43" i="33" s="1"/>
  <c r="CQ42" i="33"/>
  <c r="CN42" i="33"/>
  <c r="CK42" i="33"/>
  <c r="CH42" i="33"/>
  <c r="CE42" i="33"/>
  <c r="CB42" i="33"/>
  <c r="BY42" i="33"/>
  <c r="BV42" i="33"/>
  <c r="BS42" i="33"/>
  <c r="BP42" i="33"/>
  <c r="BM42" i="33"/>
  <c r="BJ42" i="33"/>
  <c r="BG42" i="33"/>
  <c r="BD42" i="33"/>
  <c r="BA42" i="33"/>
  <c r="AX42" i="33"/>
  <c r="AU42" i="33"/>
  <c r="AR42" i="33"/>
  <c r="AO42" i="33"/>
  <c r="AL42" i="33"/>
  <c r="AI42" i="33"/>
  <c r="AF42" i="33"/>
  <c r="AC42" i="33"/>
  <c r="Z42" i="33"/>
  <c r="W42" i="33"/>
  <c r="T42" i="33"/>
  <c r="Q42" i="33"/>
  <c r="N42" i="33"/>
  <c r="K42" i="33"/>
  <c r="H42" i="33"/>
  <c r="F42" i="33"/>
  <c r="DN42" i="33" s="1"/>
  <c r="CQ41" i="33"/>
  <c r="CN41" i="33"/>
  <c r="CK41" i="33"/>
  <c r="CH41" i="33"/>
  <c r="CE41" i="33"/>
  <c r="CB41" i="33"/>
  <c r="BY41" i="33"/>
  <c r="BV41" i="33"/>
  <c r="BS41" i="33"/>
  <c r="BP41" i="33"/>
  <c r="BM41" i="33"/>
  <c r="BJ41" i="33"/>
  <c r="BG41" i="33"/>
  <c r="BD41" i="33"/>
  <c r="BA41" i="33"/>
  <c r="AX41" i="33"/>
  <c r="AU41" i="33"/>
  <c r="AR41" i="33"/>
  <c r="AO41" i="33"/>
  <c r="AL41" i="33"/>
  <c r="AI41" i="33"/>
  <c r="AF41" i="33"/>
  <c r="AC41" i="33"/>
  <c r="Z41" i="33"/>
  <c r="W41" i="33"/>
  <c r="T41" i="33"/>
  <c r="Q41" i="33"/>
  <c r="N41" i="33"/>
  <c r="K41" i="33"/>
  <c r="H41" i="33"/>
  <c r="F41" i="33"/>
  <c r="DN41" i="33" s="1"/>
  <c r="CQ40" i="33"/>
  <c r="CN40" i="33"/>
  <c r="CK40" i="33"/>
  <c r="CH40" i="33"/>
  <c r="CE40" i="33"/>
  <c r="CB40" i="33"/>
  <c r="BY40" i="33"/>
  <c r="BV40" i="33"/>
  <c r="BS40" i="33"/>
  <c r="BP40" i="33"/>
  <c r="BM40" i="33"/>
  <c r="BJ40" i="33"/>
  <c r="BG40" i="33"/>
  <c r="BD40" i="33"/>
  <c r="BA40" i="33"/>
  <c r="AX40" i="33"/>
  <c r="AU40" i="33"/>
  <c r="AR40" i="33"/>
  <c r="AO40" i="33"/>
  <c r="AL40" i="33"/>
  <c r="AI40" i="33"/>
  <c r="AF40" i="33"/>
  <c r="AC40" i="33"/>
  <c r="Z40" i="33"/>
  <c r="W40" i="33"/>
  <c r="T40" i="33"/>
  <c r="Q40" i="33"/>
  <c r="N40" i="33"/>
  <c r="K40" i="33"/>
  <c r="H40" i="33"/>
  <c r="F40" i="33"/>
  <c r="DN40" i="33" s="1"/>
  <c r="CQ39" i="33"/>
  <c r="CN39" i="33"/>
  <c r="CK39" i="33"/>
  <c r="CH39" i="33"/>
  <c r="CE39" i="33"/>
  <c r="CB39" i="33"/>
  <c r="BY39" i="33"/>
  <c r="BV39" i="33"/>
  <c r="BS39" i="33"/>
  <c r="BP39" i="33"/>
  <c r="BM39" i="33"/>
  <c r="BJ39" i="33"/>
  <c r="BG39" i="33"/>
  <c r="BD39" i="33"/>
  <c r="BA39" i="33"/>
  <c r="AX39" i="33"/>
  <c r="AU39" i="33"/>
  <c r="AR39" i="33"/>
  <c r="AO39" i="33"/>
  <c r="AL39" i="33"/>
  <c r="AI39" i="33"/>
  <c r="AF39" i="33"/>
  <c r="AC39" i="33"/>
  <c r="Z39" i="33"/>
  <c r="W39" i="33"/>
  <c r="T39" i="33"/>
  <c r="Q39" i="33"/>
  <c r="N39" i="33"/>
  <c r="K39" i="33"/>
  <c r="H39" i="33"/>
  <c r="F39" i="33"/>
  <c r="CQ38" i="33"/>
  <c r="CN38" i="33"/>
  <c r="CK38" i="33"/>
  <c r="CH38" i="33"/>
  <c r="CE38" i="33"/>
  <c r="CB38" i="33"/>
  <c r="BY38" i="33"/>
  <c r="BV38" i="33"/>
  <c r="BS38" i="33"/>
  <c r="BP38" i="33"/>
  <c r="BM38" i="33"/>
  <c r="BJ38" i="33"/>
  <c r="BG38" i="33"/>
  <c r="BD38" i="33"/>
  <c r="BA38" i="33"/>
  <c r="AX38" i="33"/>
  <c r="AU38" i="33"/>
  <c r="AR38" i="33"/>
  <c r="AO38" i="33"/>
  <c r="AL38" i="33"/>
  <c r="AI38" i="33"/>
  <c r="AF38" i="33"/>
  <c r="AC38" i="33"/>
  <c r="Z38" i="33"/>
  <c r="W38" i="33"/>
  <c r="T38" i="33"/>
  <c r="Q38" i="33"/>
  <c r="N38" i="33"/>
  <c r="K38" i="33"/>
  <c r="H38" i="33"/>
  <c r="F38" i="33"/>
  <c r="DN38" i="33" s="1"/>
  <c r="DN37" i="33"/>
  <c r="CQ37" i="33"/>
  <c r="CN37" i="33"/>
  <c r="CK37" i="33"/>
  <c r="CH37" i="33"/>
  <c r="CE37" i="33"/>
  <c r="CB37" i="33"/>
  <c r="BY37" i="33"/>
  <c r="BV37" i="33"/>
  <c r="BS37" i="33"/>
  <c r="BP37" i="33"/>
  <c r="BM37" i="33"/>
  <c r="BJ37" i="33"/>
  <c r="BG37" i="33"/>
  <c r="BD37" i="33"/>
  <c r="BA37" i="33"/>
  <c r="AX37" i="33"/>
  <c r="AU37" i="33"/>
  <c r="AR37" i="33"/>
  <c r="AO37" i="33"/>
  <c r="AL37" i="33"/>
  <c r="AI37" i="33"/>
  <c r="AF37" i="33"/>
  <c r="AC37" i="33"/>
  <c r="Z37" i="33"/>
  <c r="W37" i="33"/>
  <c r="T37" i="33"/>
  <c r="Q37" i="33"/>
  <c r="N37" i="33"/>
  <c r="K37" i="33"/>
  <c r="H37" i="33"/>
  <c r="F37" i="33"/>
  <c r="CQ36" i="33"/>
  <c r="CN36" i="33"/>
  <c r="CK36" i="33"/>
  <c r="CH36" i="33"/>
  <c r="CE36" i="33"/>
  <c r="CB36" i="33"/>
  <c r="BY36" i="33"/>
  <c r="BV36" i="33"/>
  <c r="BS36" i="33"/>
  <c r="BP36" i="33"/>
  <c r="BM36" i="33"/>
  <c r="BJ36" i="33"/>
  <c r="BG36" i="33"/>
  <c r="BD36" i="33"/>
  <c r="BA36" i="33"/>
  <c r="AX36" i="33"/>
  <c r="AU36" i="33"/>
  <c r="AR36" i="33"/>
  <c r="AO36" i="33"/>
  <c r="AL36" i="33"/>
  <c r="AI36" i="33"/>
  <c r="AF36" i="33"/>
  <c r="AC36" i="33"/>
  <c r="Z36" i="33"/>
  <c r="W36" i="33"/>
  <c r="T36" i="33"/>
  <c r="Q36" i="33"/>
  <c r="N36" i="33"/>
  <c r="K36" i="33"/>
  <c r="H36" i="33"/>
  <c r="F36" i="33"/>
  <c r="CQ35" i="33"/>
  <c r="CN35" i="33"/>
  <c r="CK35" i="33"/>
  <c r="CH35" i="33"/>
  <c r="CE35" i="33"/>
  <c r="CB35" i="33"/>
  <c r="BY35" i="33"/>
  <c r="BV35" i="33"/>
  <c r="BS35" i="33"/>
  <c r="BP35" i="33"/>
  <c r="BM35" i="33"/>
  <c r="BJ35" i="33"/>
  <c r="BG35" i="33"/>
  <c r="BD35" i="33"/>
  <c r="BA35" i="33"/>
  <c r="AX35" i="33"/>
  <c r="AU35" i="33"/>
  <c r="AR35" i="33"/>
  <c r="AO35" i="33"/>
  <c r="AL35" i="33"/>
  <c r="AI35" i="33"/>
  <c r="AF35" i="33"/>
  <c r="AC35" i="33"/>
  <c r="Z35" i="33"/>
  <c r="W35" i="33"/>
  <c r="T35" i="33"/>
  <c r="Q35" i="33"/>
  <c r="N35" i="33"/>
  <c r="K35" i="33"/>
  <c r="H35" i="33"/>
  <c r="F35" i="33"/>
  <c r="DN35" i="33" s="1"/>
  <c r="CQ34" i="33"/>
  <c r="CN34" i="33"/>
  <c r="CK34" i="33"/>
  <c r="CH34" i="33"/>
  <c r="CE34" i="33"/>
  <c r="CB34" i="33"/>
  <c r="BY34" i="33"/>
  <c r="BV34" i="33"/>
  <c r="BS34" i="33"/>
  <c r="BP34" i="33"/>
  <c r="BM34" i="33"/>
  <c r="BJ34" i="33"/>
  <c r="BG34" i="33"/>
  <c r="BD34" i="33"/>
  <c r="BA34" i="33"/>
  <c r="AX34" i="33"/>
  <c r="AU34" i="33"/>
  <c r="AR34" i="33"/>
  <c r="AO34" i="33"/>
  <c r="AL34" i="33"/>
  <c r="AI34" i="33"/>
  <c r="AF34" i="33"/>
  <c r="AC34" i="33"/>
  <c r="Z34" i="33"/>
  <c r="W34" i="33"/>
  <c r="T34" i="33"/>
  <c r="Q34" i="33"/>
  <c r="N34" i="33"/>
  <c r="K34" i="33"/>
  <c r="H34" i="33"/>
  <c r="F34" i="33"/>
  <c r="CQ33" i="33"/>
  <c r="CN33" i="33"/>
  <c r="CK33" i="33"/>
  <c r="CH33" i="33"/>
  <c r="CE33" i="33"/>
  <c r="CB33" i="33"/>
  <c r="BY33" i="33"/>
  <c r="BV33" i="33"/>
  <c r="BS33" i="33"/>
  <c r="BP33" i="33"/>
  <c r="BM33" i="33"/>
  <c r="BJ33" i="33"/>
  <c r="BG33" i="33"/>
  <c r="BD33" i="33"/>
  <c r="BA33" i="33"/>
  <c r="AX33" i="33"/>
  <c r="AU33" i="33"/>
  <c r="AR33" i="33"/>
  <c r="AO33" i="33"/>
  <c r="AL33" i="33"/>
  <c r="AI33" i="33"/>
  <c r="AF33" i="33"/>
  <c r="AC33" i="33"/>
  <c r="Z33" i="33"/>
  <c r="W33" i="33"/>
  <c r="T33" i="33"/>
  <c r="Q33" i="33"/>
  <c r="N33" i="33"/>
  <c r="K33" i="33"/>
  <c r="H33" i="33"/>
  <c r="F33" i="33"/>
  <c r="CQ32" i="33"/>
  <c r="CN32" i="33"/>
  <c r="CK32" i="33"/>
  <c r="CH32" i="33"/>
  <c r="CE32" i="33"/>
  <c r="CB32" i="33"/>
  <c r="BY32" i="33"/>
  <c r="BV32" i="33"/>
  <c r="BS32" i="33"/>
  <c r="BP32" i="33"/>
  <c r="BM32" i="33"/>
  <c r="BJ32" i="33"/>
  <c r="BG32" i="33"/>
  <c r="BD32" i="33"/>
  <c r="BA32" i="33"/>
  <c r="AX32" i="33"/>
  <c r="AU32" i="33"/>
  <c r="AR32" i="33"/>
  <c r="AO32" i="33"/>
  <c r="AL32" i="33"/>
  <c r="AI32" i="33"/>
  <c r="AF32" i="33"/>
  <c r="AC32" i="33"/>
  <c r="Z32" i="33"/>
  <c r="W32" i="33"/>
  <c r="T32" i="33"/>
  <c r="Q32" i="33"/>
  <c r="N32" i="33"/>
  <c r="K32" i="33"/>
  <c r="H32" i="33"/>
  <c r="F32" i="33"/>
  <c r="DN32" i="33" s="1"/>
  <c r="CQ31" i="33"/>
  <c r="CN31" i="33"/>
  <c r="CK31" i="33"/>
  <c r="CH31" i="33"/>
  <c r="CE31" i="33"/>
  <c r="CB31" i="33"/>
  <c r="BY31" i="33"/>
  <c r="BV31" i="33"/>
  <c r="BS31" i="33"/>
  <c r="BP31" i="33"/>
  <c r="BM31" i="33"/>
  <c r="BJ31" i="33"/>
  <c r="BG31" i="33"/>
  <c r="BD31" i="33"/>
  <c r="BA31" i="33"/>
  <c r="AX31" i="33"/>
  <c r="AU31" i="33"/>
  <c r="AR31" i="33"/>
  <c r="AO31" i="33"/>
  <c r="AL31" i="33"/>
  <c r="AI31" i="33"/>
  <c r="AF31" i="33"/>
  <c r="AC31" i="33"/>
  <c r="Z31" i="33"/>
  <c r="W31" i="33"/>
  <c r="T31" i="33"/>
  <c r="Q31" i="33"/>
  <c r="N31" i="33"/>
  <c r="K31" i="33"/>
  <c r="H31" i="33"/>
  <c r="F31" i="33"/>
  <c r="DN31" i="33" s="1"/>
  <c r="CQ30" i="33"/>
  <c r="CN30" i="33"/>
  <c r="CK30" i="33"/>
  <c r="CH30" i="33"/>
  <c r="CE30" i="33"/>
  <c r="CB30" i="33"/>
  <c r="BY30" i="33"/>
  <c r="BV30" i="33"/>
  <c r="BS30" i="33"/>
  <c r="BP30" i="33"/>
  <c r="BM30" i="33"/>
  <c r="BJ30" i="33"/>
  <c r="BG30" i="33"/>
  <c r="BD30" i="33"/>
  <c r="BA30" i="33"/>
  <c r="AX30" i="33"/>
  <c r="AU30" i="33"/>
  <c r="AR30" i="33"/>
  <c r="AO30" i="33"/>
  <c r="AL30" i="33"/>
  <c r="AI30" i="33"/>
  <c r="AF30" i="33"/>
  <c r="AC30" i="33"/>
  <c r="Z30" i="33"/>
  <c r="W30" i="33"/>
  <c r="T30" i="33"/>
  <c r="Q30" i="33"/>
  <c r="N30" i="33"/>
  <c r="K30" i="33"/>
  <c r="H30" i="33"/>
  <c r="F30" i="33"/>
  <c r="DN30" i="33" s="1"/>
  <c r="DN29" i="33"/>
  <c r="CQ29" i="33"/>
  <c r="CN29" i="33"/>
  <c r="CK29" i="33"/>
  <c r="CH29" i="33"/>
  <c r="CE29" i="33"/>
  <c r="CB29" i="33"/>
  <c r="BY29" i="33"/>
  <c r="BV29" i="33"/>
  <c r="BS29" i="33"/>
  <c r="BP29" i="33"/>
  <c r="BM29" i="33"/>
  <c r="BJ29" i="33"/>
  <c r="BG29" i="33"/>
  <c r="BD29" i="33"/>
  <c r="BA29" i="33"/>
  <c r="AX29" i="33"/>
  <c r="AU29" i="33"/>
  <c r="AR29" i="33"/>
  <c r="AO29" i="33"/>
  <c r="AL29" i="33"/>
  <c r="AI29" i="33"/>
  <c r="AF29" i="33"/>
  <c r="AC29" i="33"/>
  <c r="Z29" i="33"/>
  <c r="W29" i="33"/>
  <c r="T29" i="33"/>
  <c r="Q29" i="33"/>
  <c r="N29" i="33"/>
  <c r="K29" i="33"/>
  <c r="H29" i="33"/>
  <c r="F29" i="33"/>
  <c r="CQ28" i="33"/>
  <c r="CN28" i="33"/>
  <c r="CK28" i="33"/>
  <c r="CH28" i="33"/>
  <c r="CE28" i="33"/>
  <c r="CB28" i="33"/>
  <c r="BY28" i="33"/>
  <c r="BV28" i="33"/>
  <c r="BS28" i="33"/>
  <c r="BP28" i="33"/>
  <c r="BM28" i="33"/>
  <c r="BJ28" i="33"/>
  <c r="BG28" i="33"/>
  <c r="BD28" i="33"/>
  <c r="BA28" i="33"/>
  <c r="AX28" i="33"/>
  <c r="AU28" i="33"/>
  <c r="AR28" i="33"/>
  <c r="AO28" i="33"/>
  <c r="AL28" i="33"/>
  <c r="AI28" i="33"/>
  <c r="AF28" i="33"/>
  <c r="AC28" i="33"/>
  <c r="Z28" i="33"/>
  <c r="W28" i="33"/>
  <c r="T28" i="33"/>
  <c r="Q28" i="33"/>
  <c r="N28" i="33"/>
  <c r="K28" i="33"/>
  <c r="H28" i="33"/>
  <c r="F28" i="33"/>
  <c r="DN28" i="33" s="1"/>
  <c r="CQ27" i="33"/>
  <c r="CN27" i="33"/>
  <c r="CK27" i="33"/>
  <c r="CH27" i="33"/>
  <c r="CE27" i="33"/>
  <c r="CB27" i="33"/>
  <c r="BY27" i="33"/>
  <c r="BV27" i="33"/>
  <c r="BS27" i="33"/>
  <c r="BP27" i="33"/>
  <c r="BM27" i="33"/>
  <c r="BJ27" i="33"/>
  <c r="BG27" i="33"/>
  <c r="BD27" i="33"/>
  <c r="BA27" i="33"/>
  <c r="AX27" i="33"/>
  <c r="AU27" i="33"/>
  <c r="AR27" i="33"/>
  <c r="AO27" i="33"/>
  <c r="AL27" i="33"/>
  <c r="AI27" i="33"/>
  <c r="AF27" i="33"/>
  <c r="AC27" i="33"/>
  <c r="Z27" i="33"/>
  <c r="W27" i="33"/>
  <c r="T27" i="33"/>
  <c r="Q27" i="33"/>
  <c r="N27" i="33"/>
  <c r="K27" i="33"/>
  <c r="H27" i="33"/>
  <c r="F27" i="33"/>
  <c r="DN26" i="33"/>
  <c r="CQ26" i="33"/>
  <c r="CN26" i="33"/>
  <c r="CK26" i="33"/>
  <c r="CH26" i="33"/>
  <c r="CE26" i="33"/>
  <c r="CB26" i="33"/>
  <c r="BY26" i="33"/>
  <c r="BV26" i="33"/>
  <c r="BS26" i="33"/>
  <c r="BP26" i="33"/>
  <c r="BM26" i="33"/>
  <c r="BJ26" i="33"/>
  <c r="BG26" i="33"/>
  <c r="BD26" i="33"/>
  <c r="BA26" i="33"/>
  <c r="AX26" i="33"/>
  <c r="AU26" i="33"/>
  <c r="AR26" i="33"/>
  <c r="AO26" i="33"/>
  <c r="AL26" i="33"/>
  <c r="AI26" i="33"/>
  <c r="AF26" i="33"/>
  <c r="AC26" i="33"/>
  <c r="Z26" i="33"/>
  <c r="W26" i="33"/>
  <c r="W16" i="33" s="1"/>
  <c r="W15" i="33" s="1"/>
  <c r="W14" i="33" s="1"/>
  <c r="T26" i="33"/>
  <c r="Q26" i="33"/>
  <c r="N26" i="33"/>
  <c r="K26" i="33"/>
  <c r="H26" i="33"/>
  <c r="F26" i="33"/>
  <c r="CQ25" i="33"/>
  <c r="CN25" i="33"/>
  <c r="CK25" i="33"/>
  <c r="CH25" i="33"/>
  <c r="CE25" i="33"/>
  <c r="CB25" i="33"/>
  <c r="BY25" i="33"/>
  <c r="BV25" i="33"/>
  <c r="BS25" i="33"/>
  <c r="BP25" i="33"/>
  <c r="BM25" i="33"/>
  <c r="BJ25" i="33"/>
  <c r="BG25" i="33"/>
  <c r="BD25" i="33"/>
  <c r="BA25" i="33"/>
  <c r="AX25" i="33"/>
  <c r="AU25" i="33"/>
  <c r="AR25" i="33"/>
  <c r="AO25" i="33"/>
  <c r="AL25" i="33"/>
  <c r="AI25" i="33"/>
  <c r="AF25" i="33"/>
  <c r="AC25" i="33"/>
  <c r="Z25" i="33"/>
  <c r="W25" i="33"/>
  <c r="T25" i="33"/>
  <c r="Q25" i="33"/>
  <c r="N25" i="33"/>
  <c r="K25" i="33"/>
  <c r="H25" i="33"/>
  <c r="F25" i="33"/>
  <c r="DN25" i="33" s="1"/>
  <c r="DN24" i="33"/>
  <c r="CQ24" i="33"/>
  <c r="CN24" i="33"/>
  <c r="CK24" i="33"/>
  <c r="CH24" i="33"/>
  <c r="CE24" i="33"/>
  <c r="CB24" i="33"/>
  <c r="BY24" i="33"/>
  <c r="BV24" i="33"/>
  <c r="BS24" i="33"/>
  <c r="BP24" i="33"/>
  <c r="BM24" i="33"/>
  <c r="BJ24" i="33"/>
  <c r="BG24" i="33"/>
  <c r="BD24" i="33"/>
  <c r="BA24" i="33"/>
  <c r="AX24" i="33"/>
  <c r="AU24" i="33"/>
  <c r="AR24" i="33"/>
  <c r="AO24" i="33"/>
  <c r="AL24" i="33"/>
  <c r="AI24" i="33"/>
  <c r="AF24" i="33"/>
  <c r="AC24" i="33"/>
  <c r="Z24" i="33"/>
  <c r="W24" i="33"/>
  <c r="T24" i="33"/>
  <c r="Q24" i="33"/>
  <c r="N24" i="33"/>
  <c r="K24" i="33"/>
  <c r="H24" i="33"/>
  <c r="F24" i="33"/>
  <c r="CQ23" i="33"/>
  <c r="CN23" i="33"/>
  <c r="CK23" i="33"/>
  <c r="CH23" i="33"/>
  <c r="CE23" i="33"/>
  <c r="CB23" i="33"/>
  <c r="BY23" i="33"/>
  <c r="BV23" i="33"/>
  <c r="BS23" i="33"/>
  <c r="BP23" i="33"/>
  <c r="BM23" i="33"/>
  <c r="BJ23" i="33"/>
  <c r="BG23" i="33"/>
  <c r="BD23" i="33"/>
  <c r="BA23" i="33"/>
  <c r="AX23" i="33"/>
  <c r="AU23" i="33"/>
  <c r="AR23" i="33"/>
  <c r="AO23" i="33"/>
  <c r="AL23" i="33"/>
  <c r="AI23" i="33"/>
  <c r="AF23" i="33"/>
  <c r="AC23" i="33"/>
  <c r="Z23" i="33"/>
  <c r="W23" i="33"/>
  <c r="T23" i="33"/>
  <c r="Q23" i="33"/>
  <c r="N23" i="33"/>
  <c r="K23" i="33"/>
  <c r="H23" i="33"/>
  <c r="F23" i="33"/>
  <c r="DN23" i="33" s="1"/>
  <c r="CQ22" i="33"/>
  <c r="CN22" i="33"/>
  <c r="CK22" i="33"/>
  <c r="CH22" i="33"/>
  <c r="CE22" i="33"/>
  <c r="CB22" i="33"/>
  <c r="BY22" i="33"/>
  <c r="BV22" i="33"/>
  <c r="BS22" i="33"/>
  <c r="BP22" i="33"/>
  <c r="BM22" i="33"/>
  <c r="BJ22" i="33"/>
  <c r="BG22" i="33"/>
  <c r="BD22" i="33"/>
  <c r="BA22" i="33"/>
  <c r="AX22" i="33"/>
  <c r="AU22" i="33"/>
  <c r="AR22" i="33"/>
  <c r="AO22" i="33"/>
  <c r="AL22" i="33"/>
  <c r="AI22" i="33"/>
  <c r="AF22" i="33"/>
  <c r="AC22" i="33"/>
  <c r="Z22" i="33"/>
  <c r="W22" i="33"/>
  <c r="T22" i="33"/>
  <c r="Q22" i="33"/>
  <c r="N22" i="33"/>
  <c r="K22" i="33"/>
  <c r="H22" i="33"/>
  <c r="F22" i="33"/>
  <c r="DN22" i="33" s="1"/>
  <c r="DN21" i="33"/>
  <c r="CQ21" i="33"/>
  <c r="CN21" i="33"/>
  <c r="CK21" i="33"/>
  <c r="CH21" i="33"/>
  <c r="CE21" i="33"/>
  <c r="CB21" i="33"/>
  <c r="BY21" i="33"/>
  <c r="BV21" i="33"/>
  <c r="BS21" i="33"/>
  <c r="BP21" i="33"/>
  <c r="BM21" i="33"/>
  <c r="BJ21" i="33"/>
  <c r="BG21" i="33"/>
  <c r="BD21" i="33"/>
  <c r="BA21" i="33"/>
  <c r="AX21" i="33"/>
  <c r="AU21" i="33"/>
  <c r="AR21" i="33"/>
  <c r="AO21" i="33"/>
  <c r="AL21" i="33"/>
  <c r="AI21" i="33"/>
  <c r="AF21" i="33"/>
  <c r="AC21" i="33"/>
  <c r="Z21" i="33"/>
  <c r="W21" i="33"/>
  <c r="T21" i="33"/>
  <c r="Q21" i="33"/>
  <c r="N21" i="33"/>
  <c r="K21" i="33"/>
  <c r="H21" i="33"/>
  <c r="F21" i="33"/>
  <c r="CQ20" i="33"/>
  <c r="CN20" i="33"/>
  <c r="CK20" i="33"/>
  <c r="CH20" i="33"/>
  <c r="CE20" i="33"/>
  <c r="CB20" i="33"/>
  <c r="BY20" i="33"/>
  <c r="BV20" i="33"/>
  <c r="BS20" i="33"/>
  <c r="BP20" i="33"/>
  <c r="BM20" i="33"/>
  <c r="BJ20" i="33"/>
  <c r="BG20" i="33"/>
  <c r="BD20" i="33"/>
  <c r="BA20" i="33"/>
  <c r="AX20" i="33"/>
  <c r="AU20" i="33"/>
  <c r="AR20" i="33"/>
  <c r="AO20" i="33"/>
  <c r="AL20" i="33"/>
  <c r="AI20" i="33"/>
  <c r="AF20" i="33"/>
  <c r="AC20" i="33"/>
  <c r="Z20" i="33"/>
  <c r="W20" i="33"/>
  <c r="T20" i="33"/>
  <c r="Q20" i="33"/>
  <c r="N20" i="33"/>
  <c r="K20" i="33"/>
  <c r="H20" i="33"/>
  <c r="F20" i="33"/>
  <c r="DN20" i="33" s="1"/>
  <c r="CQ19" i="33"/>
  <c r="CN19" i="33"/>
  <c r="CK19" i="33"/>
  <c r="CH19" i="33"/>
  <c r="CE19" i="33"/>
  <c r="CB19" i="33"/>
  <c r="BY19" i="33"/>
  <c r="BV19" i="33"/>
  <c r="BS19" i="33"/>
  <c r="BP19" i="33"/>
  <c r="BM19" i="33"/>
  <c r="BJ19" i="33"/>
  <c r="BG19" i="33"/>
  <c r="BD19" i="33"/>
  <c r="BA19" i="33"/>
  <c r="AX19" i="33"/>
  <c r="AU19" i="33"/>
  <c r="AR19" i="33"/>
  <c r="AO19" i="33"/>
  <c r="AL19" i="33"/>
  <c r="AI19" i="33"/>
  <c r="AF19" i="33"/>
  <c r="AC19" i="33"/>
  <c r="Z19" i="33"/>
  <c r="W19" i="33"/>
  <c r="T19" i="33"/>
  <c r="Q19" i="33"/>
  <c r="N19" i="33"/>
  <c r="K19" i="33"/>
  <c r="H19" i="33"/>
  <c r="F19" i="33"/>
  <c r="DN19" i="33" s="1"/>
  <c r="CQ18" i="33"/>
  <c r="CN18" i="33"/>
  <c r="CK18" i="33"/>
  <c r="CH18" i="33"/>
  <c r="CE18" i="33"/>
  <c r="CB18" i="33"/>
  <c r="BY18" i="33"/>
  <c r="BV18" i="33"/>
  <c r="BS18" i="33"/>
  <c r="BP18" i="33"/>
  <c r="BM18" i="33"/>
  <c r="BJ18" i="33"/>
  <c r="BG18" i="33"/>
  <c r="BD18" i="33"/>
  <c r="BA18" i="33"/>
  <c r="AX18" i="33"/>
  <c r="AU18" i="33"/>
  <c r="AR18" i="33"/>
  <c r="AO18" i="33"/>
  <c r="AL18" i="33"/>
  <c r="AI18" i="33"/>
  <c r="AF18" i="33"/>
  <c r="AC18" i="33"/>
  <c r="Z18" i="33"/>
  <c r="W18" i="33"/>
  <c r="T18" i="33"/>
  <c r="Q18" i="33"/>
  <c r="N18" i="33"/>
  <c r="K18" i="33"/>
  <c r="H18" i="33"/>
  <c r="F18" i="33"/>
  <c r="DN18" i="33" s="1"/>
  <c r="CQ17" i="33"/>
  <c r="CN17" i="33"/>
  <c r="CK17" i="33"/>
  <c r="CH17" i="33"/>
  <c r="CE17" i="33"/>
  <c r="CB17" i="33"/>
  <c r="BY17" i="33"/>
  <c r="BV17" i="33"/>
  <c r="BS17" i="33"/>
  <c r="BP17" i="33"/>
  <c r="BM17" i="33"/>
  <c r="BJ17" i="33"/>
  <c r="BG17" i="33"/>
  <c r="BD17" i="33"/>
  <c r="BA17" i="33"/>
  <c r="AX17" i="33"/>
  <c r="AU17" i="33"/>
  <c r="AR17" i="33"/>
  <c r="AO17" i="33"/>
  <c r="AL17" i="33"/>
  <c r="AI17" i="33"/>
  <c r="AF17" i="33"/>
  <c r="AC17" i="33"/>
  <c r="Z17" i="33"/>
  <c r="W17" i="33"/>
  <c r="T17" i="33"/>
  <c r="Q17" i="33"/>
  <c r="N17" i="33"/>
  <c r="K17" i="33"/>
  <c r="H17" i="33"/>
  <c r="F17" i="33"/>
  <c r="CR16" i="33"/>
  <c r="CP16" i="33"/>
  <c r="CP15" i="33" s="1"/>
  <c r="CP14" i="33" s="1"/>
  <c r="CO16" i="33"/>
  <c r="F377" i="37" s="1"/>
  <c r="CM16" i="33"/>
  <c r="E377" i="37" s="1"/>
  <c r="CL16" i="33"/>
  <c r="F347" i="37" s="1"/>
  <c r="CJ16" i="33"/>
  <c r="E347" i="37" s="1"/>
  <c r="CI16" i="33"/>
  <c r="CG16" i="33"/>
  <c r="CG15" i="33" s="1"/>
  <c r="CG14" i="33" s="1"/>
  <c r="CF16" i="33"/>
  <c r="CD16" i="33"/>
  <c r="CC16" i="33"/>
  <c r="F376" i="37" s="1"/>
  <c r="CA16" i="33"/>
  <c r="E376" i="37" s="1"/>
  <c r="BZ16" i="33"/>
  <c r="F375" i="37" s="1"/>
  <c r="BX16" i="33"/>
  <c r="E375" i="37" s="1"/>
  <c r="BW16" i="33"/>
  <c r="F374" i="37" s="1"/>
  <c r="BU16" i="33"/>
  <c r="E374" i="37" s="1"/>
  <c r="BT16" i="33"/>
  <c r="F340" i="37" s="1"/>
  <c r="BR16" i="33"/>
  <c r="E340" i="37" s="1"/>
  <c r="BQ16" i="33"/>
  <c r="F337" i="37" s="1"/>
  <c r="BO16" i="33"/>
  <c r="E337" i="37" s="1"/>
  <c r="BN16" i="33"/>
  <c r="F372" i="37" s="1"/>
  <c r="BL16" i="33"/>
  <c r="E372" i="37" s="1"/>
  <c r="BK16" i="33"/>
  <c r="F370" i="37" s="1"/>
  <c r="BI16" i="33"/>
  <c r="E370" i="37" s="1"/>
  <c r="BH16" i="33"/>
  <c r="F367" i="37" s="1"/>
  <c r="BF16" i="33"/>
  <c r="E367" i="37" s="1"/>
  <c r="BE16" i="33"/>
  <c r="F366" i="37" s="1"/>
  <c r="BC16" i="33"/>
  <c r="E366" i="37" s="1"/>
  <c r="BB16" i="33"/>
  <c r="F365" i="37" s="1"/>
  <c r="AZ16" i="33"/>
  <c r="E365" i="37" s="1"/>
  <c r="AY16" i="33"/>
  <c r="F364" i="37" s="1"/>
  <c r="AW16" i="33"/>
  <c r="E364" i="37" s="1"/>
  <c r="AV16" i="33"/>
  <c r="F361" i="37" s="1"/>
  <c r="AT16" i="33"/>
  <c r="E361" i="37" s="1"/>
  <c r="AS16" i="33"/>
  <c r="F360" i="37" s="1"/>
  <c r="AQ16" i="33"/>
  <c r="E360" i="37" s="1"/>
  <c r="AP16" i="33"/>
  <c r="F358" i="37" s="1"/>
  <c r="AN16" i="33"/>
  <c r="E358" i="37" s="1"/>
  <c r="AM16" i="33"/>
  <c r="F357" i="37" s="1"/>
  <c r="AK16" i="33"/>
  <c r="E357" i="37" s="1"/>
  <c r="AJ16" i="33"/>
  <c r="F355" i="37" s="1"/>
  <c r="AH16" i="33"/>
  <c r="E355" i="37" s="1"/>
  <c r="AG16" i="33"/>
  <c r="F354" i="37" s="1"/>
  <c r="AE16" i="33"/>
  <c r="E354" i="37" s="1"/>
  <c r="AD16" i="33"/>
  <c r="F353" i="37" s="1"/>
  <c r="AB16" i="33"/>
  <c r="E353" i="37" s="1"/>
  <c r="AA16" i="33"/>
  <c r="F352" i="37" s="1"/>
  <c r="Y16" i="33"/>
  <c r="E352" i="37" s="1"/>
  <c r="X16" i="33"/>
  <c r="F351" i="37" s="1"/>
  <c r="V16" i="33"/>
  <c r="E351" i="37" s="1"/>
  <c r="U16" i="33"/>
  <c r="F349" i="37" s="1"/>
  <c r="S16" i="33"/>
  <c r="E349" i="37" s="1"/>
  <c r="R16" i="33"/>
  <c r="F345" i="37" s="1"/>
  <c r="P16" i="33"/>
  <c r="E345" i="37" s="1"/>
  <c r="O16" i="33"/>
  <c r="F343" i="37" s="1"/>
  <c r="M16" i="33"/>
  <c r="E343" i="37" s="1"/>
  <c r="L16" i="33"/>
  <c r="F335" i="37" s="1"/>
  <c r="J16" i="33"/>
  <c r="E335" i="37" s="1"/>
  <c r="I16" i="33"/>
  <c r="F331" i="37" s="1"/>
  <c r="G16" i="33"/>
  <c r="E331" i="37" s="1"/>
  <c r="CR15" i="33"/>
  <c r="CL15" i="33"/>
  <c r="D347" i="37" s="1"/>
  <c r="CJ15" i="33"/>
  <c r="C347" i="37" s="1"/>
  <c r="CI15" i="33"/>
  <c r="CI14" i="33" s="1"/>
  <c r="CD15" i="33"/>
  <c r="CD14" i="33" s="1"/>
  <c r="CC15" i="33"/>
  <c r="D376" i="37" s="1"/>
  <c r="BZ15" i="33"/>
  <c r="D375" i="37" s="1"/>
  <c r="BW15" i="33"/>
  <c r="D374" i="37" s="1"/>
  <c r="BU15" i="33"/>
  <c r="C374" i="37" s="1"/>
  <c r="BT15" i="33"/>
  <c r="D340" i="37" s="1"/>
  <c r="BL15" i="33"/>
  <c r="C372" i="37" s="1"/>
  <c r="BK15" i="33"/>
  <c r="D370" i="37" s="1"/>
  <c r="BF15" i="33"/>
  <c r="C367" i="37" s="1"/>
  <c r="AZ15" i="33"/>
  <c r="C365" i="37" s="1"/>
  <c r="AY15" i="33"/>
  <c r="D364" i="37" s="1"/>
  <c r="AV15" i="33"/>
  <c r="D361" i="37" s="1"/>
  <c r="AT15" i="33"/>
  <c r="AP15" i="33"/>
  <c r="D358" i="37" s="1"/>
  <c r="AK15" i="33"/>
  <c r="C357" i="37" s="1"/>
  <c r="AJ15" i="33"/>
  <c r="D355" i="37" s="1"/>
  <c r="AH15" i="33"/>
  <c r="AE15" i="33"/>
  <c r="C354" i="37" s="1"/>
  <c r="AB15" i="33"/>
  <c r="C353" i="37" s="1"/>
  <c r="V15" i="33"/>
  <c r="C351" i="37" s="1"/>
  <c r="U15" i="33"/>
  <c r="D349" i="37" s="1"/>
  <c r="S15" i="33"/>
  <c r="C349" i="37" s="1"/>
  <c r="R15" i="33"/>
  <c r="D345" i="37" s="1"/>
  <c r="P15" i="33"/>
  <c r="C345" i="37" s="1"/>
  <c r="O15" i="33"/>
  <c r="D343" i="37" s="1"/>
  <c r="L15" i="33"/>
  <c r="D335" i="37" s="1"/>
  <c r="CR14" i="33"/>
  <c r="CL14" i="33"/>
  <c r="BT14" i="33"/>
  <c r="BL14" i="33"/>
  <c r="BK14" i="33"/>
  <c r="AE14" i="33"/>
  <c r="S14" i="33"/>
  <c r="P14" i="33"/>
  <c r="O14" i="33"/>
  <c r="H12" i="29"/>
  <c r="C22" i="29"/>
  <c r="C27" i="29"/>
  <c r="I18" i="27"/>
  <c r="P18" i="27" s="1"/>
  <c r="K18" i="27"/>
  <c r="L18" i="27"/>
  <c r="M18" i="27"/>
  <c r="N18" i="27"/>
  <c r="O18" i="27"/>
  <c r="C26" i="27"/>
  <c r="D26" i="27"/>
  <c r="E26" i="27"/>
  <c r="F26" i="27"/>
  <c r="B27" i="27"/>
  <c r="A35" i="27"/>
  <c r="D43" i="27"/>
  <c r="E43" i="27"/>
  <c r="F43" i="27"/>
  <c r="G43" i="27"/>
  <c r="H43" i="27"/>
  <c r="I43" i="27"/>
  <c r="J43" i="27"/>
  <c r="K43" i="27"/>
  <c r="L43" i="27"/>
  <c r="M43" i="27"/>
  <c r="N43" i="27"/>
  <c r="O43" i="27"/>
  <c r="P43" i="27"/>
  <c r="Q43" i="27"/>
  <c r="C44" i="27"/>
  <c r="R44" i="27"/>
  <c r="S44" i="27"/>
  <c r="C45" i="27"/>
  <c r="R45" i="27"/>
  <c r="S45" i="27"/>
  <c r="C46" i="27"/>
  <c r="R46" i="27"/>
  <c r="S46" i="27"/>
  <c r="C47" i="27"/>
  <c r="R47" i="27"/>
  <c r="S47" i="27"/>
  <c r="C48" i="27"/>
  <c r="R48" i="27"/>
  <c r="S48" i="27"/>
  <c r="C49" i="27"/>
  <c r="R49" i="27"/>
  <c r="S49" i="27"/>
  <c r="C50" i="27"/>
  <c r="R50" i="27"/>
  <c r="S50" i="27"/>
  <c r="C51" i="27"/>
  <c r="R51" i="27"/>
  <c r="S51" i="27"/>
  <c r="F52" i="27"/>
  <c r="F53" i="27"/>
  <c r="F54" i="27"/>
  <c r="F55" i="27"/>
  <c r="F56" i="27"/>
  <c r="F57" i="27"/>
  <c r="F58" i="27"/>
  <c r="F59" i="27"/>
  <c r="D128" i="19"/>
  <c r="D127" i="19"/>
  <c r="D126" i="19"/>
  <c r="H112" i="19"/>
  <c r="R108" i="19"/>
  <c r="P108" i="19"/>
  <c r="N108" i="19"/>
  <c r="R107" i="19"/>
  <c r="P107" i="19"/>
  <c r="N107" i="19"/>
  <c r="R106" i="19"/>
  <c r="P106" i="19"/>
  <c r="N106" i="19"/>
  <c r="R105" i="19"/>
  <c r="P105" i="19"/>
  <c r="N105" i="19"/>
  <c r="L104" i="19"/>
  <c r="L103" i="19"/>
  <c r="L102" i="19"/>
  <c r="L101" i="19"/>
  <c r="V100" i="19"/>
  <c r="U100" i="19"/>
  <c r="T100" i="19"/>
  <c r="S100" i="19"/>
  <c r="R100" i="19"/>
  <c r="Q100" i="19"/>
  <c r="P100" i="19"/>
  <c r="O100" i="19"/>
  <c r="N100" i="19"/>
  <c r="M100" i="19"/>
  <c r="K100" i="19"/>
  <c r="J100" i="19"/>
  <c r="I100" i="19"/>
  <c r="H100" i="19"/>
  <c r="G100" i="19"/>
  <c r="F100" i="19"/>
  <c r="E100" i="19"/>
  <c r="D100" i="19"/>
  <c r="C100" i="19"/>
  <c r="H89" i="19"/>
  <c r="G89" i="19"/>
  <c r="H88" i="19"/>
  <c r="G88" i="19"/>
  <c r="D81" i="19"/>
  <c r="N81" i="19" s="1"/>
  <c r="D80" i="19"/>
  <c r="N80" i="19" s="1"/>
  <c r="D79" i="19"/>
  <c r="N79" i="19" s="1"/>
  <c r="D78" i="19"/>
  <c r="N78" i="19" s="1"/>
  <c r="D77" i="19"/>
  <c r="N77" i="19" s="1"/>
  <c r="D76" i="19"/>
  <c r="N76" i="19" s="1"/>
  <c r="E68" i="19"/>
  <c r="D68" i="19"/>
  <c r="O68" i="19" s="1"/>
  <c r="E67" i="19"/>
  <c r="D67" i="19"/>
  <c r="O67" i="19" s="1"/>
  <c r="E66" i="19"/>
  <c r="D66" i="19"/>
  <c r="O66" i="19" s="1"/>
  <c r="E65" i="19"/>
  <c r="D65" i="19"/>
  <c r="E45" i="19"/>
  <c r="G38" i="19"/>
  <c r="F38" i="19"/>
  <c r="E38" i="19"/>
  <c r="G37" i="19"/>
  <c r="F37" i="19"/>
  <c r="E37" i="19"/>
  <c r="H36" i="19"/>
  <c r="B36" i="19" s="1"/>
  <c r="C38" i="19" s="1"/>
  <c r="H35" i="19"/>
  <c r="B35" i="19" s="1"/>
  <c r="L34" i="19"/>
  <c r="K34" i="19"/>
  <c r="J34" i="19"/>
  <c r="I34" i="19"/>
  <c r="G34" i="19"/>
  <c r="F34" i="19"/>
  <c r="E34" i="19"/>
  <c r="D34" i="19"/>
  <c r="C34" i="19"/>
  <c r="S24" i="19"/>
  <c r="R24" i="19"/>
  <c r="Q24" i="19"/>
  <c r="H24" i="19"/>
  <c r="G24" i="19"/>
  <c r="F24" i="19"/>
  <c r="S23" i="19"/>
  <c r="R23" i="19"/>
  <c r="Q23" i="19"/>
  <c r="H23" i="19"/>
  <c r="G23" i="19"/>
  <c r="F23" i="19"/>
  <c r="T22" i="19"/>
  <c r="N22" i="19" s="1"/>
  <c r="O24" i="19" s="1"/>
  <c r="I22" i="19"/>
  <c r="C22" i="19" s="1"/>
  <c r="T21" i="19"/>
  <c r="I21" i="19"/>
  <c r="C21" i="19" s="1"/>
  <c r="X20" i="19"/>
  <c r="W20" i="19"/>
  <c r="V20" i="19"/>
  <c r="U20" i="19"/>
  <c r="S20" i="19"/>
  <c r="R20" i="19"/>
  <c r="Q20" i="19"/>
  <c r="P20" i="19"/>
  <c r="O20" i="19"/>
  <c r="M20" i="19"/>
  <c r="L20" i="19"/>
  <c r="K20" i="19"/>
  <c r="J20" i="19"/>
  <c r="H20" i="19"/>
  <c r="G20" i="19"/>
  <c r="F20" i="19"/>
  <c r="E20" i="19"/>
  <c r="D20" i="19"/>
  <c r="D14" i="23"/>
  <c r="D20" i="23" s="1"/>
  <c r="E14" i="23"/>
  <c r="E20" i="23" s="1"/>
  <c r="F14" i="23"/>
  <c r="F20" i="23" s="1"/>
  <c r="G14" i="23"/>
  <c r="G20" i="23" s="1"/>
  <c r="H14" i="23"/>
  <c r="H20" i="23" s="1"/>
  <c r="I14" i="23"/>
  <c r="I20" i="23" s="1"/>
  <c r="J14" i="23"/>
  <c r="J20" i="23" s="1"/>
  <c r="K14" i="23"/>
  <c r="K20" i="23" s="1"/>
  <c r="L14" i="23"/>
  <c r="L20" i="23" s="1"/>
  <c r="M14" i="23"/>
  <c r="M20" i="23" s="1"/>
  <c r="N14" i="23"/>
  <c r="N20" i="23" s="1"/>
  <c r="O14" i="23"/>
  <c r="O20" i="23" s="1"/>
  <c r="P14" i="23"/>
  <c r="P20" i="23" s="1"/>
  <c r="Q14" i="23"/>
  <c r="Q20" i="23" s="1"/>
  <c r="R14" i="23"/>
  <c r="R20" i="23" s="1"/>
  <c r="S14" i="23"/>
  <c r="S20" i="23" s="1"/>
  <c r="T14" i="23"/>
  <c r="T20" i="23" s="1"/>
  <c r="U14" i="23"/>
  <c r="U20" i="23" s="1"/>
  <c r="V14" i="23"/>
  <c r="V20" i="23" s="1"/>
  <c r="W14" i="23"/>
  <c r="W20" i="23" s="1"/>
  <c r="X14" i="23"/>
  <c r="X20" i="23" s="1"/>
  <c r="Y14" i="23"/>
  <c r="Y20" i="23" s="1"/>
  <c r="Z14" i="23"/>
  <c r="Z20" i="23" s="1"/>
  <c r="AA14" i="23"/>
  <c r="AA20" i="23" s="1"/>
  <c r="AB14" i="23"/>
  <c r="AB20" i="23" s="1"/>
  <c r="AC14" i="23"/>
  <c r="AC20" i="23" s="1"/>
  <c r="AD14" i="23"/>
  <c r="AD20" i="23" s="1"/>
  <c r="AE14" i="23"/>
  <c r="AE20" i="23" s="1"/>
  <c r="AF14" i="23"/>
  <c r="AF20" i="23" s="1"/>
  <c r="AG14" i="23"/>
  <c r="AG20" i="23" s="1"/>
  <c r="AH14" i="23"/>
  <c r="AH20" i="23" s="1"/>
  <c r="AI14" i="23"/>
  <c r="AI20" i="23" s="1"/>
  <c r="C15" i="23"/>
  <c r="C16" i="23"/>
  <c r="C17" i="23"/>
  <c r="C18" i="23"/>
  <c r="C19" i="23"/>
  <c r="F78" i="37" s="1"/>
  <c r="D24" i="23"/>
  <c r="E24" i="23"/>
  <c r="F24" i="23"/>
  <c r="G24" i="23"/>
  <c r="H24" i="23"/>
  <c r="I24" i="23"/>
  <c r="J24" i="23"/>
  <c r="K24" i="23"/>
  <c r="L24" i="23"/>
  <c r="M24" i="23"/>
  <c r="N24" i="23"/>
  <c r="O24" i="23"/>
  <c r="P24" i="23"/>
  <c r="Q24" i="23"/>
  <c r="R24" i="23"/>
  <c r="S24" i="23"/>
  <c r="T24" i="23"/>
  <c r="U24" i="23"/>
  <c r="V24" i="23"/>
  <c r="W24" i="23"/>
  <c r="X24" i="23"/>
  <c r="Y24" i="23"/>
  <c r="Z24" i="23"/>
  <c r="AA24" i="23"/>
  <c r="AB24" i="23"/>
  <c r="AC24" i="23"/>
  <c r="AD24" i="23"/>
  <c r="AE24" i="23"/>
  <c r="AF24" i="23"/>
  <c r="AG24" i="23"/>
  <c r="AH24" i="23"/>
  <c r="AI24" i="23"/>
  <c r="C25" i="23"/>
  <c r="C26" i="23"/>
  <c r="C27" i="23"/>
  <c r="C28" i="23"/>
  <c r="G63" i="23"/>
  <c r="H63" i="23"/>
  <c r="I63" i="23"/>
  <c r="J63" i="23"/>
  <c r="G64" i="23"/>
  <c r="H64" i="23"/>
  <c r="I64" i="23"/>
  <c r="J64" i="23"/>
  <c r="G65" i="23"/>
  <c r="H65" i="23"/>
  <c r="I65" i="23"/>
  <c r="J65" i="23"/>
  <c r="G66" i="23"/>
  <c r="G67" i="23"/>
  <c r="H67" i="23"/>
  <c r="I67" i="23"/>
  <c r="J67" i="23"/>
  <c r="G68" i="23"/>
  <c r="H68" i="23"/>
  <c r="I68" i="23"/>
  <c r="J68" i="23"/>
  <c r="G69" i="23"/>
  <c r="H69" i="23"/>
  <c r="I69" i="23"/>
  <c r="J69" i="23"/>
  <c r="G70" i="23"/>
  <c r="H70" i="23"/>
  <c r="I70" i="23"/>
  <c r="J70" i="23"/>
  <c r="G71" i="23"/>
  <c r="H71" i="23"/>
  <c r="I71" i="23"/>
  <c r="J71" i="23"/>
  <c r="G72" i="23"/>
  <c r="H72" i="23"/>
  <c r="I72" i="23"/>
  <c r="J72" i="23"/>
  <c r="G73" i="23"/>
  <c r="H73" i="23"/>
  <c r="I73" i="23"/>
  <c r="J73" i="23"/>
  <c r="C74" i="23"/>
  <c r="D74" i="23"/>
  <c r="E74" i="23"/>
  <c r="F74" i="23"/>
  <c r="E80" i="23"/>
  <c r="F80" i="23"/>
  <c r="E81" i="23"/>
  <c r="F81" i="23"/>
  <c r="C93" i="23"/>
  <c r="D93" i="23"/>
  <c r="E93" i="23"/>
  <c r="F93" i="23"/>
  <c r="G93" i="23"/>
  <c r="H93" i="23"/>
  <c r="C101" i="23"/>
  <c r="D101" i="23"/>
  <c r="E101" i="23"/>
  <c r="F101" i="23"/>
  <c r="G101" i="23"/>
  <c r="H101" i="23"/>
  <c r="I101" i="23"/>
  <c r="J101" i="23"/>
  <c r="E14" i="22"/>
  <c r="E20" i="22" s="1"/>
  <c r="F14" i="22"/>
  <c r="F20" i="22" s="1"/>
  <c r="G14" i="22"/>
  <c r="G20" i="22" s="1"/>
  <c r="H14" i="22"/>
  <c r="H20" i="22" s="1"/>
  <c r="I14" i="22"/>
  <c r="I20" i="22" s="1"/>
  <c r="J14" i="22"/>
  <c r="J20" i="22" s="1"/>
  <c r="K14" i="22"/>
  <c r="K20" i="22" s="1"/>
  <c r="L14" i="22"/>
  <c r="L20" i="22" s="1"/>
  <c r="M14" i="22"/>
  <c r="M20" i="22" s="1"/>
  <c r="N14" i="22"/>
  <c r="N20" i="22" s="1"/>
  <c r="O14" i="22"/>
  <c r="O20" i="22" s="1"/>
  <c r="P14" i="22"/>
  <c r="P20" i="22" s="1"/>
  <c r="Q14" i="22"/>
  <c r="Q20" i="22" s="1"/>
  <c r="R14" i="22"/>
  <c r="R20" i="22" s="1"/>
  <c r="S14" i="22"/>
  <c r="S20" i="22" s="1"/>
  <c r="T14" i="22"/>
  <c r="T20" i="22" s="1"/>
  <c r="U14" i="22"/>
  <c r="U20" i="22" s="1"/>
  <c r="V14" i="22"/>
  <c r="V20" i="22" s="1"/>
  <c r="W14" i="22"/>
  <c r="W20" i="22" s="1"/>
  <c r="X14" i="22"/>
  <c r="X20" i="22" s="1"/>
  <c r="Y14" i="22"/>
  <c r="Y20" i="22" s="1"/>
  <c r="Z14" i="22"/>
  <c r="Z20" i="22" s="1"/>
  <c r="AA14" i="22"/>
  <c r="AA20" i="22" s="1"/>
  <c r="AB14" i="22"/>
  <c r="AB20" i="22" s="1"/>
  <c r="AC14" i="22"/>
  <c r="AC20" i="22" s="1"/>
  <c r="AD14" i="22"/>
  <c r="AD20" i="22" s="1"/>
  <c r="AE14" i="22"/>
  <c r="AE20" i="22" s="1"/>
  <c r="AF14" i="22"/>
  <c r="AF20" i="22" s="1"/>
  <c r="AG14" i="22"/>
  <c r="AG20" i="22" s="1"/>
  <c r="AH14" i="22"/>
  <c r="AH20" i="22" s="1"/>
  <c r="AI14" i="22"/>
  <c r="AI20" i="22" s="1"/>
  <c r="AJ14" i="22"/>
  <c r="AJ20" i="22" s="1"/>
  <c r="D15" i="22"/>
  <c r="D16" i="22"/>
  <c r="D17" i="22"/>
  <c r="N174" i="37" s="1"/>
  <c r="D18" i="22"/>
  <c r="D19" i="22"/>
  <c r="F77" i="37" s="1"/>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D25" i="22"/>
  <c r="D26" i="22"/>
  <c r="D27" i="22"/>
  <c r="D28" i="22"/>
  <c r="G63" i="22"/>
  <c r="H63" i="22"/>
  <c r="I63" i="22"/>
  <c r="J63" i="22"/>
  <c r="G64" i="22"/>
  <c r="H64" i="22"/>
  <c r="I64" i="22"/>
  <c r="J64" i="22"/>
  <c r="G65" i="22"/>
  <c r="H65" i="22"/>
  <c r="I65" i="22"/>
  <c r="J65" i="22"/>
  <c r="G66" i="22"/>
  <c r="G67" i="22"/>
  <c r="H67" i="22"/>
  <c r="I67" i="22"/>
  <c r="J67" i="22"/>
  <c r="G68" i="22"/>
  <c r="H68" i="22"/>
  <c r="I68" i="22"/>
  <c r="J68" i="22"/>
  <c r="G69" i="22"/>
  <c r="H69" i="22"/>
  <c r="I69" i="22"/>
  <c r="J69" i="22"/>
  <c r="G70" i="22"/>
  <c r="H70" i="22"/>
  <c r="I70" i="22"/>
  <c r="J70" i="22"/>
  <c r="G71" i="22"/>
  <c r="H71" i="22"/>
  <c r="I71" i="22"/>
  <c r="J71" i="22"/>
  <c r="G72" i="22"/>
  <c r="H72" i="22"/>
  <c r="I72" i="22"/>
  <c r="J72" i="22"/>
  <c r="G73" i="22"/>
  <c r="H73" i="22"/>
  <c r="I73" i="22"/>
  <c r="J73" i="22"/>
  <c r="C74" i="22"/>
  <c r="D74" i="22"/>
  <c r="E74" i="22"/>
  <c r="F74" i="22"/>
  <c r="F80" i="22"/>
  <c r="G80" i="22"/>
  <c r="F81" i="22"/>
  <c r="G81" i="22"/>
  <c r="C93" i="22"/>
  <c r="D93" i="22"/>
  <c r="E93" i="22"/>
  <c r="F93" i="22"/>
  <c r="G93" i="22"/>
  <c r="H93" i="22"/>
  <c r="C101" i="22"/>
  <c r="D101" i="22"/>
  <c r="E101" i="22"/>
  <c r="F101" i="22"/>
  <c r="G101" i="22"/>
  <c r="H101" i="22"/>
  <c r="I101" i="22"/>
  <c r="J101" i="22"/>
  <c r="CA108" i="33" l="1"/>
  <c r="I15" i="33"/>
  <c r="E20" i="33"/>
  <c r="E33" i="33"/>
  <c r="D33" i="33" s="1"/>
  <c r="AG88" i="33"/>
  <c r="AW108" i="33"/>
  <c r="DQ126" i="33"/>
  <c r="E207" i="33"/>
  <c r="E223" i="33"/>
  <c r="E259" i="33"/>
  <c r="J15" i="33"/>
  <c r="C335" i="37" s="1"/>
  <c r="AG15" i="33"/>
  <c r="BE15" i="33"/>
  <c r="CA15" i="33"/>
  <c r="AU16" i="33"/>
  <c r="AU15" i="33" s="1"/>
  <c r="AU14" i="33" s="1"/>
  <c r="CE16" i="33"/>
  <c r="CE15" i="33" s="1"/>
  <c r="CE14" i="33" s="1"/>
  <c r="Z16" i="33"/>
  <c r="Z15" i="33" s="1"/>
  <c r="Z14" i="33" s="1"/>
  <c r="BJ16" i="33"/>
  <c r="BJ15" i="33" s="1"/>
  <c r="BJ14" i="33" s="1"/>
  <c r="E45" i="33"/>
  <c r="D45" i="33" s="1"/>
  <c r="E50" i="33"/>
  <c r="D50" i="33" s="1"/>
  <c r="AG79" i="33"/>
  <c r="E93" i="33"/>
  <c r="E124" i="33"/>
  <c r="D124" i="33" s="1"/>
  <c r="DC124" i="33" s="1"/>
  <c r="DQ175" i="33"/>
  <c r="AG240" i="33"/>
  <c r="F383" i="37"/>
  <c r="DN50" i="33"/>
  <c r="DQ132" i="33"/>
  <c r="DQ145" i="33"/>
  <c r="AG195" i="33"/>
  <c r="E206" i="33"/>
  <c r="AG209" i="33"/>
  <c r="AG231" i="33"/>
  <c r="E242" i="33"/>
  <c r="AG245" i="33"/>
  <c r="AB14" i="33"/>
  <c r="BI15" i="33"/>
  <c r="E42" i="33"/>
  <c r="D42" i="33" s="1"/>
  <c r="E47" i="33"/>
  <c r="DN34" i="33"/>
  <c r="E141" i="33"/>
  <c r="D141" i="33" s="1"/>
  <c r="E191" i="33"/>
  <c r="AG223" i="33"/>
  <c r="E227" i="33"/>
  <c r="BW14" i="33"/>
  <c r="E32" i="33"/>
  <c r="D32" i="33" s="1"/>
  <c r="AR16" i="33"/>
  <c r="AR15" i="33" s="1"/>
  <c r="AR14" i="33" s="1"/>
  <c r="CB16" i="33"/>
  <c r="CB15" i="33" s="1"/>
  <c r="CB14" i="33" s="1"/>
  <c r="E65" i="33"/>
  <c r="AG86" i="33"/>
  <c r="E97" i="33"/>
  <c r="H190" i="33"/>
  <c r="H189" i="33" s="1"/>
  <c r="BZ14" i="33"/>
  <c r="E74" i="33"/>
  <c r="D74" i="33" s="1"/>
  <c r="AG75" i="33"/>
  <c r="BI108" i="33"/>
  <c r="K109" i="33"/>
  <c r="K108" i="33" s="1"/>
  <c r="AU109" i="33"/>
  <c r="AU108" i="33" s="1"/>
  <c r="CE109" i="33"/>
  <c r="CE108" i="33" s="1"/>
  <c r="E160" i="33"/>
  <c r="D160" i="33" s="1"/>
  <c r="DQ137" i="33"/>
  <c r="AG252" i="33"/>
  <c r="AQ15" i="33"/>
  <c r="BN15" i="33"/>
  <c r="AO16" i="33"/>
  <c r="AO15" i="33" s="1"/>
  <c r="AO14" i="33" s="1"/>
  <c r="BY16" i="33"/>
  <c r="BY15" i="33" s="1"/>
  <c r="BY14" i="33" s="1"/>
  <c r="E26" i="33"/>
  <c r="D26" i="33" s="1"/>
  <c r="E39" i="33"/>
  <c r="D39" i="33" s="1"/>
  <c r="E49" i="33"/>
  <c r="D49" i="33" s="1"/>
  <c r="E64" i="33"/>
  <c r="D64" i="33" s="1"/>
  <c r="AG67" i="33"/>
  <c r="E73" i="33"/>
  <c r="AG92" i="33"/>
  <c r="V108" i="33"/>
  <c r="BN108" i="33"/>
  <c r="E218" i="33"/>
  <c r="E254" i="33"/>
  <c r="AQ108" i="33"/>
  <c r="AS15" i="33"/>
  <c r="BO15" i="33"/>
  <c r="C337" i="37" s="1"/>
  <c r="CO15" i="33"/>
  <c r="BG16" i="33"/>
  <c r="BG15" i="33" s="1"/>
  <c r="BG14" i="33" s="1"/>
  <c r="CQ16" i="33"/>
  <c r="CQ15" i="33" s="1"/>
  <c r="CQ14" i="33" s="1"/>
  <c r="AI16" i="33"/>
  <c r="AI15" i="33" s="1"/>
  <c r="AI14" i="33" s="1"/>
  <c r="BS16" i="33"/>
  <c r="BS15" i="33" s="1"/>
  <c r="BS14" i="33" s="1"/>
  <c r="M62" i="33"/>
  <c r="K254" i="37" s="1"/>
  <c r="N63" i="33"/>
  <c r="N62" i="33" s="1"/>
  <c r="N61" i="33" s="1"/>
  <c r="Y108" i="33"/>
  <c r="BO108" i="33"/>
  <c r="CX108" i="33"/>
  <c r="C320" i="37"/>
  <c r="DQ122" i="33"/>
  <c r="DQ142" i="33"/>
  <c r="E175" i="33"/>
  <c r="D175" i="33" s="1"/>
  <c r="AG199" i="33"/>
  <c r="E203" i="33"/>
  <c r="AG235" i="33"/>
  <c r="E239" i="33"/>
  <c r="AV14" i="33"/>
  <c r="BQ15" i="33"/>
  <c r="D337" i="37" s="1"/>
  <c r="DN27" i="33"/>
  <c r="E36" i="33"/>
  <c r="D36" i="33" s="1"/>
  <c r="E46" i="33"/>
  <c r="D46" i="33" s="1"/>
  <c r="AG73" i="33"/>
  <c r="E77" i="33"/>
  <c r="E78" i="33"/>
  <c r="D78" i="33" s="1"/>
  <c r="AE108" i="33"/>
  <c r="DQ168" i="33"/>
  <c r="E195" i="33"/>
  <c r="AG198" i="33"/>
  <c r="AG206" i="33"/>
  <c r="E211" i="33"/>
  <c r="AG213" i="33"/>
  <c r="E231" i="33"/>
  <c r="AG234" i="33"/>
  <c r="AG242" i="33"/>
  <c r="E247" i="33"/>
  <c r="AG249" i="33"/>
  <c r="Y15" i="33"/>
  <c r="E38" i="33"/>
  <c r="E69" i="33"/>
  <c r="E70" i="33"/>
  <c r="D70" i="33" s="1"/>
  <c r="E86" i="33"/>
  <c r="D86" i="33" s="1"/>
  <c r="E94" i="33"/>
  <c r="D94" i="33" s="1"/>
  <c r="DQ154" i="33"/>
  <c r="E170" i="33"/>
  <c r="D170" i="33" s="1"/>
  <c r="DC170" i="33" s="1"/>
  <c r="C34" i="34"/>
  <c r="G66" i="37" s="1"/>
  <c r="D24" i="22"/>
  <c r="L14" i="33"/>
  <c r="AA15" i="33"/>
  <c r="D352" i="37" s="1"/>
  <c r="AW15" i="33"/>
  <c r="E43" i="33"/>
  <c r="E44" i="33"/>
  <c r="D44" i="33" s="1"/>
  <c r="X62" i="33"/>
  <c r="W63" i="33"/>
  <c r="W62" i="33" s="1"/>
  <c r="W61" i="33" s="1"/>
  <c r="AG72" i="33"/>
  <c r="E75" i="33"/>
  <c r="E76" i="33"/>
  <c r="D76" i="33" s="1"/>
  <c r="DL29" i="33" s="1"/>
  <c r="AG81" i="33"/>
  <c r="AG82" i="33"/>
  <c r="E85" i="33"/>
  <c r="AG89" i="33"/>
  <c r="E173" i="33"/>
  <c r="D173" i="33" s="1"/>
  <c r="E194" i="33"/>
  <c r="AG197" i="33"/>
  <c r="AG219" i="33"/>
  <c r="AG227" i="33"/>
  <c r="E230" i="33"/>
  <c r="AG233" i="33"/>
  <c r="AG255" i="33"/>
  <c r="E40" i="33"/>
  <c r="D40" i="33" s="1"/>
  <c r="E48" i="33"/>
  <c r="D48" i="33" s="1"/>
  <c r="E17" i="33"/>
  <c r="AD61" i="33"/>
  <c r="D332" i="37"/>
  <c r="U108" i="33"/>
  <c r="D272" i="37"/>
  <c r="AL16" i="33"/>
  <c r="AL15" i="33" s="1"/>
  <c r="AL14" i="33" s="1"/>
  <c r="E149" i="33"/>
  <c r="D149" i="33" s="1"/>
  <c r="C24" i="23"/>
  <c r="CC14" i="33"/>
  <c r="G15" i="33"/>
  <c r="AM15" i="33"/>
  <c r="BB15" i="33"/>
  <c r="BR15" i="33"/>
  <c r="CF15" i="33"/>
  <c r="F329" i="37"/>
  <c r="Q16" i="33"/>
  <c r="Q15" i="33" s="1"/>
  <c r="Q14" i="33" s="1"/>
  <c r="BA16" i="33"/>
  <c r="BA15" i="33" s="1"/>
  <c r="BA14" i="33" s="1"/>
  <c r="CK16" i="33"/>
  <c r="CK15" i="33" s="1"/>
  <c r="CK14" i="33" s="1"/>
  <c r="T16" i="33"/>
  <c r="T15" i="33" s="1"/>
  <c r="T14" i="33" s="1"/>
  <c r="BD16" i="33"/>
  <c r="BD15" i="33" s="1"/>
  <c r="BD14" i="33" s="1"/>
  <c r="CN16" i="33"/>
  <c r="CN15" i="33" s="1"/>
  <c r="CN14" i="33" s="1"/>
  <c r="E24" i="33"/>
  <c r="D24" i="33" s="1"/>
  <c r="BP16" i="33"/>
  <c r="BP15" i="33" s="1"/>
  <c r="BP14" i="33" s="1"/>
  <c r="E37" i="33"/>
  <c r="D37" i="33" s="1"/>
  <c r="J62" i="33"/>
  <c r="H63" i="33"/>
  <c r="H62" i="33" s="1"/>
  <c r="H61" i="33" s="1"/>
  <c r="Q63" i="33"/>
  <c r="Q62" i="33" s="1"/>
  <c r="Q61" i="33" s="1"/>
  <c r="AG71" i="33"/>
  <c r="AG74" i="33"/>
  <c r="AG95" i="33"/>
  <c r="AF97" i="33"/>
  <c r="AB108" i="33"/>
  <c r="X108" i="33"/>
  <c r="D280" i="37"/>
  <c r="AP108" i="33"/>
  <c r="D291" i="37"/>
  <c r="D320" i="37"/>
  <c r="Q109" i="33"/>
  <c r="Q108" i="33" s="1"/>
  <c r="BA109" i="33"/>
  <c r="BA108" i="33" s="1"/>
  <c r="CK109" i="33"/>
  <c r="CK108" i="33" s="1"/>
  <c r="E121" i="33"/>
  <c r="D121" i="33" s="1"/>
  <c r="DQ134" i="33"/>
  <c r="DQ163" i="33"/>
  <c r="E168" i="33"/>
  <c r="D168" i="33" s="1"/>
  <c r="DC168" i="33" s="1"/>
  <c r="L189" i="33"/>
  <c r="J239" i="37"/>
  <c r="F190" i="33"/>
  <c r="F189" i="33" s="1"/>
  <c r="DQ111" i="33"/>
  <c r="D392" i="37"/>
  <c r="DC160" i="33"/>
  <c r="C440" i="37"/>
  <c r="U62" i="33"/>
  <c r="P255" i="37"/>
  <c r="C14" i="23"/>
  <c r="M176" i="37"/>
  <c r="C43" i="27"/>
  <c r="R14" i="33"/>
  <c r="AY14" i="33"/>
  <c r="BO14" i="33"/>
  <c r="X15" i="33"/>
  <c r="AN15" i="33"/>
  <c r="BC15" i="33"/>
  <c r="E19" i="33"/>
  <c r="DM19" i="33" s="1"/>
  <c r="E25" i="33"/>
  <c r="D25" i="33" s="1"/>
  <c r="DN33" i="33"/>
  <c r="E35" i="33"/>
  <c r="D35" i="33" s="1"/>
  <c r="DL35" i="33" s="1"/>
  <c r="L62" i="33"/>
  <c r="I62" i="33"/>
  <c r="H255" i="37"/>
  <c r="E66" i="33"/>
  <c r="E80" i="33"/>
  <c r="N109" i="33"/>
  <c r="N108" i="33" s="1"/>
  <c r="AX109" i="33"/>
  <c r="AX108" i="33" s="1"/>
  <c r="CH109" i="33"/>
  <c r="CH108" i="33" s="1"/>
  <c r="DQ133" i="33"/>
  <c r="DQ135" i="33"/>
  <c r="D416" i="37"/>
  <c r="E139" i="33"/>
  <c r="D139" i="33" s="1"/>
  <c r="DQ143" i="33"/>
  <c r="DQ162" i="33"/>
  <c r="E167" i="33"/>
  <c r="D167" i="33" s="1"/>
  <c r="DC167" i="33" s="1"/>
  <c r="E172" i="33"/>
  <c r="D172" i="33" s="1"/>
  <c r="E174" i="33"/>
  <c r="D174" i="33" s="1"/>
  <c r="E196" i="33"/>
  <c r="E205" i="33"/>
  <c r="D205" i="33" s="1"/>
  <c r="E208" i="33"/>
  <c r="E217" i="33"/>
  <c r="E220" i="33"/>
  <c r="E229" i="33"/>
  <c r="DP147" i="33" s="1"/>
  <c r="E232" i="33"/>
  <c r="D232" i="33" s="1"/>
  <c r="E241" i="33"/>
  <c r="D241" i="33" s="1"/>
  <c r="E244" i="33"/>
  <c r="E253" i="33"/>
  <c r="E256" i="33"/>
  <c r="C5" i="34"/>
  <c r="C54" i="37" s="1"/>
  <c r="AA189" i="33"/>
  <c r="D267" i="37"/>
  <c r="BV16" i="33"/>
  <c r="BV15" i="33" s="1"/>
  <c r="BV14" i="33" s="1"/>
  <c r="DQ118" i="33"/>
  <c r="D399" i="37"/>
  <c r="E158" i="33"/>
  <c r="D158" i="33" s="1"/>
  <c r="J189" i="33"/>
  <c r="AJ14" i="33"/>
  <c r="AZ14" i="33"/>
  <c r="BQ14" i="33"/>
  <c r="DN36" i="33"/>
  <c r="AG91" i="33"/>
  <c r="AG94" i="33"/>
  <c r="CL108" i="33"/>
  <c r="AA108" i="33"/>
  <c r="D282" i="37"/>
  <c r="AS108" i="33"/>
  <c r="D292" i="37"/>
  <c r="V292" i="37" s="1"/>
  <c r="E137" i="33"/>
  <c r="D137" i="33" s="1"/>
  <c r="DQ144" i="33"/>
  <c r="D425" i="37"/>
  <c r="E147" i="33"/>
  <c r="D147" i="33" s="1"/>
  <c r="DQ151" i="33"/>
  <c r="DQ153" i="33"/>
  <c r="D433" i="37"/>
  <c r="E156" i="33"/>
  <c r="D156" i="33" s="1"/>
  <c r="DQ161" i="33"/>
  <c r="DQ174" i="33"/>
  <c r="S189" i="33"/>
  <c r="O189" i="33"/>
  <c r="L239" i="37"/>
  <c r="AG224" i="33"/>
  <c r="AG236" i="33"/>
  <c r="AG248" i="33"/>
  <c r="DC141" i="33"/>
  <c r="C422" i="37"/>
  <c r="C383" i="37"/>
  <c r="CN109" i="33"/>
  <c r="CN108" i="33" s="1"/>
  <c r="U14" i="33"/>
  <c r="AK14" i="33"/>
  <c r="AC16" i="33"/>
  <c r="AC15" i="33" s="1"/>
  <c r="AC14" i="33" s="1"/>
  <c r="BM16" i="33"/>
  <c r="BM15" i="33" s="1"/>
  <c r="BM14" i="33" s="1"/>
  <c r="E28" i="33"/>
  <c r="AX16" i="33"/>
  <c r="AX15" i="33" s="1"/>
  <c r="AX14" i="33" s="1"/>
  <c r="CH16" i="33"/>
  <c r="CH15" i="33" s="1"/>
  <c r="CH14" i="33" s="1"/>
  <c r="E30" i="33"/>
  <c r="DN39" i="33"/>
  <c r="K63" i="33"/>
  <c r="K62" i="33" s="1"/>
  <c r="K61" i="33" s="1"/>
  <c r="CM108" i="33"/>
  <c r="BK108" i="33"/>
  <c r="D302" i="37"/>
  <c r="CS108" i="33"/>
  <c r="C284" i="37"/>
  <c r="DQ115" i="33"/>
  <c r="D396" i="37"/>
  <c r="DQ124" i="33"/>
  <c r="D405" i="37"/>
  <c r="J405" i="37" s="1"/>
  <c r="E146" i="33"/>
  <c r="D146" i="33" s="1"/>
  <c r="E155" i="33"/>
  <c r="D155" i="33" s="1"/>
  <c r="DQ160" i="33"/>
  <c r="P189" i="33"/>
  <c r="M239" i="37"/>
  <c r="E239" i="37" s="1"/>
  <c r="H16" i="33"/>
  <c r="H15" i="33" s="1"/>
  <c r="H14" i="33" s="1"/>
  <c r="E255" i="37"/>
  <c r="BW108" i="33"/>
  <c r="D309" i="37"/>
  <c r="V14" i="33"/>
  <c r="R61" i="33"/>
  <c r="N254" i="37"/>
  <c r="Z63" i="33"/>
  <c r="Z62" i="33" s="1"/>
  <c r="Z61" i="33" s="1"/>
  <c r="AG66" i="33"/>
  <c r="AG87" i="33"/>
  <c r="AG90" i="33"/>
  <c r="AN108" i="33"/>
  <c r="AD108" i="33"/>
  <c r="D286" i="37"/>
  <c r="BL108" i="33"/>
  <c r="C303" i="37"/>
  <c r="CU108" i="33"/>
  <c r="D284" i="37"/>
  <c r="W109" i="33"/>
  <c r="W108" i="33" s="1"/>
  <c r="BG109" i="33"/>
  <c r="BG108" i="33" s="1"/>
  <c r="CQ109" i="33"/>
  <c r="CQ108" i="33" s="1"/>
  <c r="E112" i="33"/>
  <c r="D112" i="33" s="1"/>
  <c r="AI109" i="33"/>
  <c r="AI108" i="33" s="1"/>
  <c r="BS109" i="33"/>
  <c r="BS108" i="33" s="1"/>
  <c r="DQ113" i="33"/>
  <c r="DQ123" i="33"/>
  <c r="D404" i="37"/>
  <c r="E126" i="33"/>
  <c r="D126" i="33" s="1"/>
  <c r="DQ159" i="33"/>
  <c r="E165" i="33"/>
  <c r="D165" i="33" s="1"/>
  <c r="DC165" i="33" s="1"/>
  <c r="E166" i="33"/>
  <c r="D166" i="33" s="1"/>
  <c r="DC166" i="33" s="1"/>
  <c r="DQ173" i="33"/>
  <c r="N176" i="37"/>
  <c r="BU14" i="33"/>
  <c r="CJ14" i="33"/>
  <c r="M15" i="33"/>
  <c r="AD15" i="33"/>
  <c r="BH15" i="33"/>
  <c r="BX15" i="33"/>
  <c r="CM15" i="33"/>
  <c r="E21" i="33"/>
  <c r="D21" i="33" s="1"/>
  <c r="E34" i="33"/>
  <c r="DM34" i="33" s="1"/>
  <c r="S62" i="33"/>
  <c r="AA62" i="33"/>
  <c r="F330" i="37"/>
  <c r="E71" i="33"/>
  <c r="D71" i="33" s="1"/>
  <c r="DL24" i="33" s="1"/>
  <c r="E72" i="33"/>
  <c r="E95" i="33"/>
  <c r="E96" i="33"/>
  <c r="AV108" i="33"/>
  <c r="D294" i="37"/>
  <c r="Z109" i="33"/>
  <c r="Z108" i="33" s="1"/>
  <c r="BJ109" i="33"/>
  <c r="BJ108" i="33" s="1"/>
  <c r="CT109" i="33"/>
  <c r="CT108" i="33" s="1"/>
  <c r="DQ114" i="33"/>
  <c r="D395" i="37"/>
  <c r="DQ140" i="33"/>
  <c r="DQ149" i="33"/>
  <c r="E154" i="33"/>
  <c r="D154" i="33" s="1"/>
  <c r="DQ158" i="33"/>
  <c r="E164" i="33"/>
  <c r="D164" i="33" s="1"/>
  <c r="DC164" i="33" s="1"/>
  <c r="N190" i="33"/>
  <c r="N189" i="33" s="1"/>
  <c r="E204" i="33"/>
  <c r="E216" i="33"/>
  <c r="D216" i="33" s="1"/>
  <c r="E228" i="33"/>
  <c r="E240" i="33"/>
  <c r="E252" i="33"/>
  <c r="DP170" i="33" s="1"/>
  <c r="BD109" i="33"/>
  <c r="BD108" i="33" s="1"/>
  <c r="DQ125" i="33"/>
  <c r="AB189" i="33"/>
  <c r="C269" i="37"/>
  <c r="BF14" i="33"/>
  <c r="E18" i="33"/>
  <c r="D18" i="33" s="1"/>
  <c r="E22" i="33"/>
  <c r="AB62" i="33"/>
  <c r="E332" i="37"/>
  <c r="E329" i="37" s="1"/>
  <c r="AT108" i="33"/>
  <c r="BU108" i="33"/>
  <c r="AG108" i="33"/>
  <c r="D288" i="37"/>
  <c r="CF108" i="33"/>
  <c r="D311" i="37"/>
  <c r="DQ120" i="33"/>
  <c r="DQ139" i="33"/>
  <c r="DQ141" i="33"/>
  <c r="D422" i="37"/>
  <c r="E144" i="33"/>
  <c r="D144" i="33" s="1"/>
  <c r="DQ148" i="33"/>
  <c r="DQ150" i="33"/>
  <c r="D431" i="37"/>
  <c r="DQ157" i="33"/>
  <c r="E169" i="33"/>
  <c r="D169" i="33" s="1"/>
  <c r="DC169" i="33" s="1"/>
  <c r="E176" i="33"/>
  <c r="D176" i="33" s="1"/>
  <c r="Q190" i="33"/>
  <c r="Q189" i="33" s="1"/>
  <c r="AG220" i="33"/>
  <c r="AG232" i="33"/>
  <c r="AG244" i="33"/>
  <c r="AG256" i="33"/>
  <c r="AM108" i="33"/>
  <c r="D290" i="37"/>
  <c r="E84" i="33"/>
  <c r="BE108" i="33"/>
  <c r="AP14" i="33"/>
  <c r="AT14" i="33"/>
  <c r="C361" i="37"/>
  <c r="E27" i="33"/>
  <c r="D27" i="33" s="1"/>
  <c r="DL27" i="33" s="1"/>
  <c r="M61" i="33"/>
  <c r="X61" i="33"/>
  <c r="R254" i="37"/>
  <c r="O62" i="33"/>
  <c r="L255" i="37"/>
  <c r="E67" i="33"/>
  <c r="D67" i="33" s="1"/>
  <c r="E68" i="33"/>
  <c r="D68" i="33" s="1"/>
  <c r="E91" i="33"/>
  <c r="DM44" i="33" s="1"/>
  <c r="E92" i="33"/>
  <c r="DM45" i="33" s="1"/>
  <c r="AY108" i="33"/>
  <c r="D295" i="37"/>
  <c r="BQ108" i="33"/>
  <c r="D304" i="37"/>
  <c r="CG108" i="33"/>
  <c r="C312" i="37"/>
  <c r="AF109" i="33"/>
  <c r="AF108" i="33" s="1"/>
  <c r="BP109" i="33"/>
  <c r="BP108" i="33" s="1"/>
  <c r="CZ109" i="33"/>
  <c r="CZ108" i="33" s="1"/>
  <c r="AL109" i="33"/>
  <c r="AL108" i="33" s="1"/>
  <c r="BV109" i="33"/>
  <c r="BV108" i="33" s="1"/>
  <c r="DQ119" i="33"/>
  <c r="DQ121" i="33"/>
  <c r="D402" i="37"/>
  <c r="DQ130" i="33"/>
  <c r="D411" i="37"/>
  <c r="DQ138" i="33"/>
  <c r="E152" i="33"/>
  <c r="D152" i="33" s="1"/>
  <c r="DC152" i="33" s="1"/>
  <c r="AG193" i="33"/>
  <c r="AG205" i="33"/>
  <c r="AG217" i="33"/>
  <c r="AF218" i="33"/>
  <c r="AG229" i="33"/>
  <c r="AG241" i="33"/>
  <c r="AG253" i="33"/>
  <c r="DQ156" i="33"/>
  <c r="D436" i="37"/>
  <c r="I189" i="33"/>
  <c r="AA14" i="33"/>
  <c r="AH14" i="33"/>
  <c r="C355" i="37"/>
  <c r="F16" i="33"/>
  <c r="F15" i="33" s="1"/>
  <c r="F14" i="33" s="1"/>
  <c r="DN49" i="33"/>
  <c r="Y62" i="33"/>
  <c r="P62" i="33"/>
  <c r="M255" i="37"/>
  <c r="AF81" i="33"/>
  <c r="R108" i="33"/>
  <c r="D268" i="37"/>
  <c r="AJ108" i="33"/>
  <c r="D289" i="37"/>
  <c r="CI108" i="33"/>
  <c r="D312" i="37"/>
  <c r="DQ112" i="33"/>
  <c r="D393" i="37"/>
  <c r="E115" i="33"/>
  <c r="D115" i="33" s="1"/>
  <c r="DQ128" i="33"/>
  <c r="E161" i="33"/>
  <c r="D161" i="33" s="1"/>
  <c r="X189" i="33"/>
  <c r="R239" i="37"/>
  <c r="W190" i="33"/>
  <c r="W189" i="33" s="1"/>
  <c r="DQ147" i="33"/>
  <c r="D428" i="37"/>
  <c r="E29" i="33"/>
  <c r="D29" i="33" s="1"/>
  <c r="G62" i="33"/>
  <c r="D14" i="22"/>
  <c r="M174" i="37"/>
  <c r="L174" i="37" s="1"/>
  <c r="E383" i="37"/>
  <c r="E31" i="33"/>
  <c r="D31" i="33" s="1"/>
  <c r="DL31" i="33" s="1"/>
  <c r="E41" i="33"/>
  <c r="D41" i="33" s="1"/>
  <c r="V61" i="33"/>
  <c r="E88" i="33"/>
  <c r="S108" i="33"/>
  <c r="C272" i="37"/>
  <c r="BB108" i="33"/>
  <c r="D297" i="37"/>
  <c r="BT108" i="33"/>
  <c r="D307" i="37"/>
  <c r="DQ127" i="33"/>
  <c r="DQ129" i="33"/>
  <c r="D410" i="37"/>
  <c r="E131" i="33"/>
  <c r="D131" i="33" s="1"/>
  <c r="DQ136" i="33"/>
  <c r="DQ146" i="33"/>
  <c r="DQ155" i="33"/>
  <c r="G189" i="33"/>
  <c r="Z190" i="33"/>
  <c r="Z189" i="33" s="1"/>
  <c r="E197" i="33"/>
  <c r="D197" i="33" s="1"/>
  <c r="E200" i="33"/>
  <c r="AE200" i="33" s="1"/>
  <c r="T190" i="33"/>
  <c r="T189" i="33" s="1"/>
  <c r="AG202" i="33"/>
  <c r="AG204" i="33"/>
  <c r="E209" i="33"/>
  <c r="AE209" i="33" s="1"/>
  <c r="E212" i="33"/>
  <c r="AG214" i="33"/>
  <c r="AG216" i="33"/>
  <c r="E221" i="33"/>
  <c r="D221" i="33" s="1"/>
  <c r="E224" i="33"/>
  <c r="AG226" i="33"/>
  <c r="E233" i="33"/>
  <c r="E236" i="33"/>
  <c r="AE236" i="33" s="1"/>
  <c r="AG238" i="33"/>
  <c r="E245" i="33"/>
  <c r="E248" i="33"/>
  <c r="D248" i="33" s="1"/>
  <c r="DO166" i="33" s="1"/>
  <c r="AG250" i="33"/>
  <c r="E257" i="33"/>
  <c r="DP175" i="33" s="1"/>
  <c r="N65" i="19"/>
  <c r="D22" i="33"/>
  <c r="DM22" i="33"/>
  <c r="DM21" i="33"/>
  <c r="DM31" i="33"/>
  <c r="D38" i="33"/>
  <c r="DM38" i="33"/>
  <c r="D17" i="33"/>
  <c r="D20" i="33"/>
  <c r="DM20" i="33"/>
  <c r="DM25" i="33"/>
  <c r="D30" i="33"/>
  <c r="DM30" i="33"/>
  <c r="D28" i="33"/>
  <c r="AF16" i="33"/>
  <c r="AF15" i="33" s="1"/>
  <c r="AF14" i="33" s="1"/>
  <c r="D43" i="33"/>
  <c r="DL43" i="33" s="1"/>
  <c r="DM43" i="33"/>
  <c r="D47" i="33"/>
  <c r="DL47" i="33" s="1"/>
  <c r="DM47" i="33"/>
  <c r="D69" i="33"/>
  <c r="AE69" i="33"/>
  <c r="D93" i="33"/>
  <c r="DL46" i="33" s="1"/>
  <c r="AE93" i="33"/>
  <c r="DM46" i="33"/>
  <c r="AO109" i="33"/>
  <c r="AO108" i="33" s="1"/>
  <c r="BY109" i="33"/>
  <c r="BY108" i="33" s="1"/>
  <c r="D72" i="33"/>
  <c r="AE72" i="33"/>
  <c r="DM48" i="33"/>
  <c r="D95" i="33"/>
  <c r="AE95" i="33"/>
  <c r="DM49" i="33"/>
  <c r="D96" i="33"/>
  <c r="DL49" i="33" s="1"/>
  <c r="AE96" i="33"/>
  <c r="H109" i="33"/>
  <c r="H108" i="33" s="1"/>
  <c r="AR109" i="33"/>
  <c r="AR108" i="33" s="1"/>
  <c r="CB109" i="33"/>
  <c r="CB108" i="33" s="1"/>
  <c r="E113" i="33"/>
  <c r="T109" i="33"/>
  <c r="T108" i="33" s="1"/>
  <c r="E23" i="33"/>
  <c r="D89" i="33"/>
  <c r="DL42" i="33" s="1"/>
  <c r="AE89" i="33"/>
  <c r="DM42" i="33"/>
  <c r="D75" i="33"/>
  <c r="AE75" i="33"/>
  <c r="D65" i="33"/>
  <c r="AE65" i="33"/>
  <c r="T63" i="33"/>
  <c r="T62" i="33" s="1"/>
  <c r="T61" i="33" s="1"/>
  <c r="D92" i="33"/>
  <c r="DL45" i="33" s="1"/>
  <c r="AE92" i="33"/>
  <c r="DM28" i="33"/>
  <c r="D85" i="33"/>
  <c r="AE85" i="33"/>
  <c r="DM33" i="33"/>
  <c r="DM39" i="33"/>
  <c r="DL39" i="33"/>
  <c r="E87" i="33"/>
  <c r="D88" i="33"/>
  <c r="AE88" i="33"/>
  <c r="D110" i="33"/>
  <c r="DC110" i="33" s="1"/>
  <c r="DP110" i="33"/>
  <c r="K16" i="33"/>
  <c r="K15" i="33" s="1"/>
  <c r="K14" i="33" s="1"/>
  <c r="N16" i="33"/>
  <c r="N15" i="33" s="1"/>
  <c r="N14" i="33" s="1"/>
  <c r="DN17" i="33"/>
  <c r="D81" i="33"/>
  <c r="AE81" i="33"/>
  <c r="E118" i="33"/>
  <c r="DM26" i="33"/>
  <c r="E83" i="33"/>
  <c r="AE84" i="33"/>
  <c r="D77" i="33"/>
  <c r="AE77" i="33"/>
  <c r="AC109" i="33"/>
  <c r="AC108" i="33" s="1"/>
  <c r="BM109" i="33"/>
  <c r="BM108" i="33" s="1"/>
  <c r="CW109" i="33"/>
  <c r="CW108" i="33" s="1"/>
  <c r="D66" i="33"/>
  <c r="AE66" i="33"/>
  <c r="E79" i="33"/>
  <c r="D80" i="33"/>
  <c r="DL33" i="33" s="1"/>
  <c r="AE80" i="33"/>
  <c r="F109" i="33"/>
  <c r="D73" i="33"/>
  <c r="DL26" i="33" s="1"/>
  <c r="AE73" i="33"/>
  <c r="D97" i="33"/>
  <c r="DL50" i="33" s="1"/>
  <c r="AE97" i="33"/>
  <c r="DM50" i="33"/>
  <c r="DP115" i="33"/>
  <c r="AE70" i="33"/>
  <c r="AE74" i="33"/>
  <c r="AE78" i="33"/>
  <c r="AE82" i="33"/>
  <c r="AE86" i="33"/>
  <c r="AE90" i="33"/>
  <c r="AE94" i="33"/>
  <c r="E114" i="33"/>
  <c r="E135" i="33"/>
  <c r="E198" i="33"/>
  <c r="E210" i="33"/>
  <c r="E222" i="33"/>
  <c r="E234" i="33"/>
  <c r="E246" i="33"/>
  <c r="E258" i="33"/>
  <c r="E117" i="33"/>
  <c r="D117" i="33" s="1"/>
  <c r="E134" i="33"/>
  <c r="D134" i="33" s="1"/>
  <c r="E136" i="33"/>
  <c r="D136" i="33" s="1"/>
  <c r="E148" i="33"/>
  <c r="D148" i="33" s="1"/>
  <c r="E157" i="33"/>
  <c r="D157" i="33" s="1"/>
  <c r="E116" i="33"/>
  <c r="D116" i="33" s="1"/>
  <c r="E120" i="33"/>
  <c r="D120" i="33" s="1"/>
  <c r="E132" i="33"/>
  <c r="D132" i="33" s="1"/>
  <c r="D195" i="33"/>
  <c r="AE195" i="33"/>
  <c r="D207" i="33"/>
  <c r="DO126" i="33" s="1"/>
  <c r="AE207" i="33"/>
  <c r="D209" i="33"/>
  <c r="AE212" i="33"/>
  <c r="DP131" i="33"/>
  <c r="D212" i="33"/>
  <c r="DO131" i="33" s="1"/>
  <c r="D219" i="33"/>
  <c r="AE219" i="33"/>
  <c r="AE221" i="33"/>
  <c r="AE224" i="33"/>
  <c r="D224" i="33"/>
  <c r="DO143" i="33" s="1"/>
  <c r="D231" i="33"/>
  <c r="DO149" i="33" s="1"/>
  <c r="AE231" i="33"/>
  <c r="DP149" i="33"/>
  <c r="AE233" i="33"/>
  <c r="D243" i="33"/>
  <c r="DO161" i="33" s="1"/>
  <c r="AE243" i="33"/>
  <c r="DP161" i="33"/>
  <c r="D245" i="33"/>
  <c r="AE245" i="33"/>
  <c r="DP166" i="33"/>
  <c r="D255" i="33"/>
  <c r="DO173" i="33" s="1"/>
  <c r="AE255" i="33"/>
  <c r="DP173" i="33"/>
  <c r="D257" i="33"/>
  <c r="DO175" i="33" s="1"/>
  <c r="AE257" i="33"/>
  <c r="E119" i="33"/>
  <c r="D119" i="33" s="1"/>
  <c r="E123" i="33"/>
  <c r="E129" i="33"/>
  <c r="D129" i="33" s="1"/>
  <c r="E133" i="33"/>
  <c r="D133" i="33" s="1"/>
  <c r="AC190" i="33"/>
  <c r="AC189" i="33" s="1"/>
  <c r="E122" i="33"/>
  <c r="D122" i="33" s="1"/>
  <c r="E128" i="33"/>
  <c r="D128" i="33" s="1"/>
  <c r="E130" i="33"/>
  <c r="D194" i="33"/>
  <c r="AE194" i="33"/>
  <c r="D206" i="33"/>
  <c r="AE206" i="33"/>
  <c r="D218" i="33"/>
  <c r="AE218" i="33"/>
  <c r="D230" i="33"/>
  <c r="DO148" i="33" s="1"/>
  <c r="AE230" i="33"/>
  <c r="DP160" i="33"/>
  <c r="D242" i="33"/>
  <c r="DO160" i="33" s="1"/>
  <c r="AE242" i="33"/>
  <c r="D254" i="33"/>
  <c r="DO172" i="33" s="1"/>
  <c r="AE254" i="33"/>
  <c r="DP172" i="33"/>
  <c r="AC63" i="33"/>
  <c r="AC62" i="33" s="1"/>
  <c r="AC61" i="33" s="1"/>
  <c r="E125" i="33"/>
  <c r="D125" i="33" s="1"/>
  <c r="E127" i="33"/>
  <c r="E145" i="33"/>
  <c r="D145" i="33" s="1"/>
  <c r="E177" i="33"/>
  <c r="D177" i="33" s="1"/>
  <c r="F63" i="33"/>
  <c r="E111" i="33"/>
  <c r="E143" i="33"/>
  <c r="D143" i="33" s="1"/>
  <c r="E153" i="33"/>
  <c r="D153" i="33" s="1"/>
  <c r="E171" i="33"/>
  <c r="D171" i="33" s="1"/>
  <c r="DC171" i="33" s="1"/>
  <c r="D191" i="33"/>
  <c r="AE191" i="33"/>
  <c r="E193" i="33"/>
  <c r="AE196" i="33"/>
  <c r="D196" i="33"/>
  <c r="AG200" i="33"/>
  <c r="D203" i="33"/>
  <c r="AE203" i="33"/>
  <c r="AE208" i="33"/>
  <c r="D208" i="33"/>
  <c r="AG212" i="33"/>
  <c r="D215" i="33"/>
  <c r="DO134" i="33" s="1"/>
  <c r="AE215" i="33"/>
  <c r="DP134" i="33"/>
  <c r="D217" i="33"/>
  <c r="AE217" i="33"/>
  <c r="AE220" i="33"/>
  <c r="DP139" i="33"/>
  <c r="D220" i="33"/>
  <c r="D227" i="33"/>
  <c r="AE227" i="33"/>
  <c r="D239" i="33"/>
  <c r="AE239" i="33"/>
  <c r="AE244" i="33"/>
  <c r="D244" i="33"/>
  <c r="DO162" i="33" s="1"/>
  <c r="D251" i="33"/>
  <c r="AE251" i="33"/>
  <c r="D253" i="33"/>
  <c r="DO171" i="33" s="1"/>
  <c r="AE253" i="33"/>
  <c r="DP171" i="33"/>
  <c r="AE256" i="33"/>
  <c r="DP174" i="33"/>
  <c r="D256" i="33"/>
  <c r="DO174" i="33" s="1"/>
  <c r="E162" i="33"/>
  <c r="D162" i="33" s="1"/>
  <c r="E163" i="33"/>
  <c r="D163" i="33" s="1"/>
  <c r="E142" i="33"/>
  <c r="D142" i="33" s="1"/>
  <c r="E202" i="33"/>
  <c r="E214" i="33"/>
  <c r="E226" i="33"/>
  <c r="E238" i="33"/>
  <c r="D250" i="33"/>
  <c r="AE250" i="33"/>
  <c r="DP168" i="33"/>
  <c r="E140" i="33"/>
  <c r="D140" i="33" s="1"/>
  <c r="E151" i="33"/>
  <c r="D151" i="33" s="1"/>
  <c r="K190" i="33"/>
  <c r="K189" i="33" s="1"/>
  <c r="DP126" i="33"/>
  <c r="E138" i="33"/>
  <c r="E150" i="33"/>
  <c r="D150" i="33" s="1"/>
  <c r="E159" i="33"/>
  <c r="D159" i="33" s="1"/>
  <c r="AG196" i="33"/>
  <c r="D199" i="33"/>
  <c r="AE199" i="33"/>
  <c r="E201" i="33"/>
  <c r="AE204" i="33"/>
  <c r="D204" i="33"/>
  <c r="AG208" i="33"/>
  <c r="D211" i="33"/>
  <c r="AE211" i="33"/>
  <c r="E213" i="33"/>
  <c r="AE216" i="33"/>
  <c r="D223" i="33"/>
  <c r="AE223" i="33"/>
  <c r="E225" i="33"/>
  <c r="AE228" i="33"/>
  <c r="DP146" i="33"/>
  <c r="D228" i="33"/>
  <c r="DO146" i="33" s="1"/>
  <c r="D235" i="33"/>
  <c r="DO153" i="33" s="1"/>
  <c r="AE235" i="33"/>
  <c r="E237" i="33"/>
  <c r="AE240" i="33"/>
  <c r="D240" i="33"/>
  <c r="D247" i="33"/>
  <c r="AE247" i="33"/>
  <c r="DP165" i="33"/>
  <c r="E249" i="33"/>
  <c r="AE252" i="33"/>
  <c r="D252" i="33"/>
  <c r="DO170" i="33" s="1"/>
  <c r="D259" i="33"/>
  <c r="AE259" i="33"/>
  <c r="E192" i="33"/>
  <c r="AG192" i="33"/>
  <c r="AF193" i="33"/>
  <c r="I20" i="19"/>
  <c r="L100" i="19"/>
  <c r="T20" i="19"/>
  <c r="N20" i="19" s="1"/>
  <c r="N66" i="19"/>
  <c r="H34" i="19"/>
  <c r="B34" i="19"/>
  <c r="C37" i="19"/>
  <c r="B22" i="19"/>
  <c r="D24" i="19"/>
  <c r="D23" i="19"/>
  <c r="C20" i="19"/>
  <c r="N21" i="19"/>
  <c r="O23" i="19" s="1"/>
  <c r="N68" i="19"/>
  <c r="O65" i="19"/>
  <c r="N67" i="19"/>
  <c r="AE248" i="33" l="1"/>
  <c r="AE64" i="33"/>
  <c r="D360" i="37"/>
  <c r="AS14" i="33"/>
  <c r="DP151" i="33"/>
  <c r="DO124" i="33"/>
  <c r="DP122" i="33"/>
  <c r="DP125" i="33"/>
  <c r="DL20" i="33"/>
  <c r="D372" i="37"/>
  <c r="BN14" i="33"/>
  <c r="C405" i="37"/>
  <c r="I405" i="37" s="1"/>
  <c r="C364" i="37"/>
  <c r="AW14" i="33"/>
  <c r="C360" i="37"/>
  <c r="AQ14" i="33"/>
  <c r="DP153" i="33"/>
  <c r="DP157" i="33"/>
  <c r="D233" i="33"/>
  <c r="D377" i="37"/>
  <c r="CO14" i="33"/>
  <c r="DO157" i="33"/>
  <c r="AE76" i="33"/>
  <c r="J14" i="33"/>
  <c r="DM17" i="33"/>
  <c r="C352" i="37"/>
  <c r="Y14" i="33"/>
  <c r="C376" i="37"/>
  <c r="CA14" i="33"/>
  <c r="D229" i="33"/>
  <c r="DO147" i="33" s="1"/>
  <c r="D266" i="37"/>
  <c r="D262" i="37" s="1"/>
  <c r="F239" i="37"/>
  <c r="C370" i="37"/>
  <c r="BI14" i="33"/>
  <c r="D366" i="37"/>
  <c r="BE14" i="33"/>
  <c r="D331" i="37"/>
  <c r="I14" i="33"/>
  <c r="DO150" i="33"/>
  <c r="D354" i="37"/>
  <c r="AG14" i="33"/>
  <c r="DM41" i="33"/>
  <c r="D34" i="33"/>
  <c r="DL34" i="33" s="1"/>
  <c r="DM37" i="33"/>
  <c r="DL18" i="33"/>
  <c r="DL21" i="33"/>
  <c r="DL48" i="33"/>
  <c r="D19" i="33"/>
  <c r="DL19" i="33" s="1"/>
  <c r="E16" i="33"/>
  <c r="E15" i="33" s="1"/>
  <c r="E14" i="33" s="1"/>
  <c r="L176" i="37"/>
  <c r="DC115" i="33"/>
  <c r="C396" i="37"/>
  <c r="DC139" i="33"/>
  <c r="C420" i="37"/>
  <c r="DC120" i="33"/>
  <c r="C401" i="37"/>
  <c r="AA61" i="33"/>
  <c r="D330" i="37"/>
  <c r="DO136" i="33"/>
  <c r="DC133" i="33"/>
  <c r="C414" i="37"/>
  <c r="DC116" i="33"/>
  <c r="C397" i="37"/>
  <c r="AE91" i="33"/>
  <c r="G61" i="33"/>
  <c r="G254" i="37"/>
  <c r="S61" i="33"/>
  <c r="O254" i="37"/>
  <c r="DC137" i="33"/>
  <c r="C418" i="37"/>
  <c r="DC122" i="33"/>
  <c r="C403" i="37"/>
  <c r="DP150" i="33"/>
  <c r="DP137" i="33"/>
  <c r="DO158" i="33"/>
  <c r="DP169" i="33"/>
  <c r="AE232" i="33"/>
  <c r="DO115" i="33"/>
  <c r="DC129" i="33"/>
  <c r="C410" i="37"/>
  <c r="DC157" i="33"/>
  <c r="C437" i="37"/>
  <c r="D91" i="33"/>
  <c r="DL44" i="33" s="1"/>
  <c r="DM35" i="33"/>
  <c r="O61" i="33"/>
  <c r="L254" i="37"/>
  <c r="DM29" i="33"/>
  <c r="U61" i="33"/>
  <c r="P254" i="37"/>
  <c r="DC121" i="33"/>
  <c r="C402" i="37"/>
  <c r="DC149" i="33"/>
  <c r="C430" i="37"/>
  <c r="DC128" i="33"/>
  <c r="C409" i="37"/>
  <c r="I322" i="37"/>
  <c r="DC158" i="33"/>
  <c r="C438" i="37"/>
  <c r="DC145" i="33"/>
  <c r="C426" i="37"/>
  <c r="DP158" i="33"/>
  <c r="DC159" i="33"/>
  <c r="C439" i="37"/>
  <c r="AE229" i="33"/>
  <c r="DC125" i="33"/>
  <c r="C406" i="37"/>
  <c r="DO137" i="33"/>
  <c r="DC148" i="33"/>
  <c r="C429" i="37"/>
  <c r="DC155" i="33"/>
  <c r="C435" i="37"/>
  <c r="DC156" i="33"/>
  <c r="C436" i="37"/>
  <c r="C366" i="37"/>
  <c r="BC14" i="33"/>
  <c r="DC142" i="33"/>
  <c r="C423" i="37"/>
  <c r="D200" i="33"/>
  <c r="DO119" i="33" s="1"/>
  <c r="DC134" i="33"/>
  <c r="C415" i="37"/>
  <c r="DM24" i="33"/>
  <c r="DL30" i="33"/>
  <c r="DL17" i="33"/>
  <c r="DP124" i="33"/>
  <c r="DC131" i="33"/>
  <c r="C412" i="37"/>
  <c r="C375" i="37"/>
  <c r="BX14" i="33"/>
  <c r="DC126" i="33"/>
  <c r="C407" i="37"/>
  <c r="D351" i="37"/>
  <c r="D329" i="37" s="1"/>
  <c r="X14" i="33"/>
  <c r="D391" i="37"/>
  <c r="F385" i="37" s="1"/>
  <c r="D383" i="37"/>
  <c r="CF14" i="33"/>
  <c r="C330" i="37"/>
  <c r="Y61" i="33"/>
  <c r="L61" i="33"/>
  <c r="J254" i="37"/>
  <c r="DC112" i="33"/>
  <c r="C393" i="37"/>
  <c r="DO168" i="33"/>
  <c r="DO122" i="33"/>
  <c r="DC119" i="33"/>
  <c r="C400" i="37"/>
  <c r="DC146" i="33"/>
  <c r="C427" i="37"/>
  <c r="DC117" i="33"/>
  <c r="C398" i="37"/>
  <c r="AE68" i="33"/>
  <c r="D367" i="37"/>
  <c r="BH14" i="33"/>
  <c r="I254" i="37"/>
  <c r="J61" i="33"/>
  <c r="C340" i="37"/>
  <c r="BR14" i="33"/>
  <c r="DC150" i="33"/>
  <c r="C431" i="37"/>
  <c r="DC136" i="33"/>
  <c r="C417" i="37"/>
  <c r="DC144" i="33"/>
  <c r="C425" i="37"/>
  <c r="AB61" i="33"/>
  <c r="C332" i="37"/>
  <c r="C377" i="37"/>
  <c r="CM14" i="33"/>
  <c r="C358" i="37"/>
  <c r="AN14" i="33"/>
  <c r="DO177" i="33"/>
  <c r="DC162" i="33"/>
  <c r="C442" i="37"/>
  <c r="AE241" i="33"/>
  <c r="DP145" i="33"/>
  <c r="D236" i="33"/>
  <c r="DO154" i="33" s="1"/>
  <c r="AE197" i="33"/>
  <c r="D84" i="33"/>
  <c r="DL37" i="33" s="1"/>
  <c r="DL38" i="33"/>
  <c r="AE71" i="33"/>
  <c r="D353" i="37"/>
  <c r="AD14" i="33"/>
  <c r="DC147" i="33"/>
  <c r="C428" i="37"/>
  <c r="D365" i="37"/>
  <c r="BB14" i="33"/>
  <c r="DC163" i="33"/>
  <c r="C443" i="37"/>
  <c r="DC151" i="33"/>
  <c r="C432" i="37"/>
  <c r="DO145" i="33"/>
  <c r="AE205" i="33"/>
  <c r="DC153" i="33"/>
  <c r="C433" i="37"/>
  <c r="DP154" i="33"/>
  <c r="DM18" i="33"/>
  <c r="AE67" i="33"/>
  <c r="DM27" i="33"/>
  <c r="DC161" i="33"/>
  <c r="C441" i="37"/>
  <c r="C343" i="37"/>
  <c r="M14" i="33"/>
  <c r="F255" i="37"/>
  <c r="J322" i="37" s="1"/>
  <c r="D357" i="37"/>
  <c r="AM14" i="33"/>
  <c r="DC132" i="33"/>
  <c r="C413" i="37"/>
  <c r="DC140" i="33"/>
  <c r="C421" i="37"/>
  <c r="DO139" i="33"/>
  <c r="DC143" i="33"/>
  <c r="C424" i="37"/>
  <c r="P61" i="33"/>
  <c r="M254" i="37"/>
  <c r="C266" i="37"/>
  <c r="C262" i="37" s="1"/>
  <c r="DC154" i="33"/>
  <c r="C434" i="37"/>
  <c r="I61" i="33"/>
  <c r="H254" i="37"/>
  <c r="C331" i="37"/>
  <c r="G14" i="33"/>
  <c r="D138" i="33"/>
  <c r="DP138" i="33"/>
  <c r="DP162" i="33"/>
  <c r="DO116" i="33"/>
  <c r="D246" i="33"/>
  <c r="DO164" i="33" s="1"/>
  <c r="AE246" i="33"/>
  <c r="DP164" i="33"/>
  <c r="D83" i="33"/>
  <c r="DL36" i="33" s="1"/>
  <c r="AE83" i="33"/>
  <c r="DM36" i="33"/>
  <c r="DP113" i="33"/>
  <c r="D113" i="33"/>
  <c r="DL25" i="33"/>
  <c r="D213" i="33"/>
  <c r="DO132" i="33" s="1"/>
  <c r="AE213" i="33"/>
  <c r="DP132" i="33"/>
  <c r="D193" i="33"/>
  <c r="DO112" i="33" s="1"/>
  <c r="AE193" i="33"/>
  <c r="DP112" i="33"/>
  <c r="D123" i="33"/>
  <c r="DP123" i="33"/>
  <c r="DO163" i="33"/>
  <c r="D234" i="33"/>
  <c r="DO152" i="33" s="1"/>
  <c r="AE234" i="33"/>
  <c r="DP152" i="33"/>
  <c r="D79" i="33"/>
  <c r="DL32" i="33" s="1"/>
  <c r="AE79" i="33"/>
  <c r="DM32" i="33"/>
  <c r="DP163" i="33"/>
  <c r="DP128" i="33"/>
  <c r="D222" i="33"/>
  <c r="DO141" i="33" s="1"/>
  <c r="AE222" i="33"/>
  <c r="DP141" i="33"/>
  <c r="DP167" i="33"/>
  <c r="D249" i="33"/>
  <c r="DO167" i="33" s="1"/>
  <c r="AE249" i="33"/>
  <c r="G102" i="33"/>
  <c r="DO110" i="33"/>
  <c r="D210" i="33"/>
  <c r="DO129" i="33" s="1"/>
  <c r="AE210" i="33"/>
  <c r="DP129" i="33"/>
  <c r="DO159" i="33"/>
  <c r="DP159" i="33"/>
  <c r="DO125" i="33"/>
  <c r="DP143" i="33"/>
  <c r="DO128" i="33"/>
  <c r="D198" i="33"/>
  <c r="DO117" i="33" s="1"/>
  <c r="AE198" i="33"/>
  <c r="DP117" i="33"/>
  <c r="DL41" i="33"/>
  <c r="D225" i="33"/>
  <c r="DO144" i="33" s="1"/>
  <c r="AE225" i="33"/>
  <c r="DP144" i="33"/>
  <c r="D135" i="33"/>
  <c r="DP135" i="33"/>
  <c r="D118" i="33"/>
  <c r="DP118" i="33"/>
  <c r="D87" i="33"/>
  <c r="DL40" i="33" s="1"/>
  <c r="AE87" i="33"/>
  <c r="DM40" i="33"/>
  <c r="DL28" i="33"/>
  <c r="D63" i="33"/>
  <c r="D127" i="33"/>
  <c r="DP127" i="33"/>
  <c r="DP176" i="33"/>
  <c r="D258" i="33"/>
  <c r="DO176" i="33" s="1"/>
  <c r="AE258" i="33"/>
  <c r="D201" i="33"/>
  <c r="DO120" i="33" s="1"/>
  <c r="AE201" i="33"/>
  <c r="DP120" i="33"/>
  <c r="DO165" i="33"/>
  <c r="H102" i="33"/>
  <c r="DP140" i="33"/>
  <c r="D114" i="33"/>
  <c r="DP114" i="33"/>
  <c r="E63" i="33"/>
  <c r="D238" i="33"/>
  <c r="DO156" i="33" s="1"/>
  <c r="AE238" i="33"/>
  <c r="DP156" i="33"/>
  <c r="D111" i="33"/>
  <c r="C392" i="37" s="1"/>
  <c r="E109" i="33"/>
  <c r="E108" i="33" s="1"/>
  <c r="D130" i="33"/>
  <c r="DP130" i="33"/>
  <c r="F62" i="33"/>
  <c r="DN16" i="33"/>
  <c r="DO140" i="33"/>
  <c r="DP119" i="33"/>
  <c r="DP142" i="33"/>
  <c r="DO142" i="33"/>
  <c r="E190" i="33"/>
  <c r="D226" i="33"/>
  <c r="AE226" i="33"/>
  <c r="AE192" i="33"/>
  <c r="D192" i="33"/>
  <c r="DP111" i="33"/>
  <c r="DP133" i="33"/>
  <c r="D214" i="33"/>
  <c r="DO133" i="33" s="1"/>
  <c r="AE214" i="33"/>
  <c r="DP177" i="33"/>
  <c r="D237" i="33"/>
  <c r="DO155" i="33" s="1"/>
  <c r="AE237" i="33"/>
  <c r="DP155" i="33"/>
  <c r="D202" i="33"/>
  <c r="DO121" i="33" s="1"/>
  <c r="AE202" i="33"/>
  <c r="DP121" i="33"/>
  <c r="DO169" i="33"/>
  <c r="I102" i="33"/>
  <c r="DP136" i="33"/>
  <c r="DP148" i="33"/>
  <c r="DO151" i="33"/>
  <c r="DO138" i="33"/>
  <c r="DP116" i="33"/>
  <c r="DQ109" i="33"/>
  <c r="F108" i="33"/>
  <c r="DQ108" i="33" s="1"/>
  <c r="D23" i="33"/>
  <c r="DL23" i="33" s="1"/>
  <c r="DM23" i="33"/>
  <c r="DL22" i="33"/>
  <c r="B21" i="19"/>
  <c r="B20" i="19" s="1"/>
  <c r="E254" i="37" l="1"/>
  <c r="DC118" i="33"/>
  <c r="C399" i="37"/>
  <c r="DC123" i="33"/>
  <c r="C404" i="37"/>
  <c r="DC135" i="33"/>
  <c r="C416" i="37"/>
  <c r="DC127" i="33"/>
  <c r="C408" i="37"/>
  <c r="DC114" i="33"/>
  <c r="C395" i="37"/>
  <c r="DC138" i="33"/>
  <c r="C419" i="37"/>
  <c r="DC113" i="33"/>
  <c r="C394" i="37"/>
  <c r="DO111" i="33"/>
  <c r="C329" i="37"/>
  <c r="G322" i="37" s="1"/>
  <c r="DC130" i="33"/>
  <c r="C411" i="37"/>
  <c r="F254" i="37"/>
  <c r="H322" i="37" s="1"/>
  <c r="DO127" i="33"/>
  <c r="F61" i="33"/>
  <c r="DN14" i="33" s="1"/>
  <c r="DN15" i="33"/>
  <c r="D16" i="33"/>
  <c r="D15" i="33" s="1"/>
  <c r="D14" i="33" s="1"/>
  <c r="DO114" i="33"/>
  <c r="E62" i="33"/>
  <c r="DM16" i="33"/>
  <c r="DO113" i="33"/>
  <c r="D62" i="33"/>
  <c r="DO130" i="33"/>
  <c r="D190" i="33"/>
  <c r="D108" i="33"/>
  <c r="DC111" i="33"/>
  <c r="D109" i="33"/>
  <c r="DO123" i="33"/>
  <c r="E189" i="33"/>
  <c r="DP108" i="33" s="1"/>
  <c r="DP109" i="33"/>
  <c r="DO118" i="33"/>
  <c r="DO135" i="33"/>
  <c r="C391" i="37" l="1"/>
  <c r="E385" i="37" s="1"/>
  <c r="DL16" i="33"/>
  <c r="D189" i="33"/>
  <c r="DO108" i="33" s="1"/>
  <c r="DO109" i="33"/>
  <c r="DM15" i="33"/>
  <c r="E61" i="33"/>
  <c r="DM14" i="33" s="1"/>
  <c r="D61" i="33"/>
  <c r="DL14" i="33" s="1"/>
  <c r="DL15" i="33"/>
  <c r="U137" i="19" l="1"/>
  <c r="W137" i="19"/>
  <c r="V137" i="19"/>
  <c r="T137" i="19"/>
  <c r="S137" i="19"/>
  <c r="R137" i="19"/>
  <c r="Q137" i="19"/>
  <c r="X137" i="19"/>
  <c r="U12" i="10" l="1"/>
  <c r="U13" i="10" l="1"/>
  <c r="V130" i="3" l="1"/>
  <c r="T130" i="3"/>
  <c r="S305" i="3" l="1"/>
  <c r="S304" i="3"/>
  <c r="S303" i="3"/>
  <c r="S302" i="3"/>
  <c r="S301" i="3"/>
  <c r="S300" i="3"/>
  <c r="S299" i="3"/>
  <c r="S298" i="3"/>
  <c r="R305" i="3"/>
  <c r="R304" i="3"/>
  <c r="R303" i="3"/>
  <c r="R302" i="3"/>
  <c r="R301" i="3"/>
  <c r="R300" i="3"/>
  <c r="R299" i="3"/>
  <c r="R298" i="3"/>
  <c r="N289" i="3"/>
  <c r="N288" i="3"/>
  <c r="W279" i="3"/>
  <c r="W278" i="3"/>
  <c r="W277" i="3"/>
  <c r="W276" i="3"/>
  <c r="W275" i="3"/>
  <c r="W274" i="3"/>
  <c r="W273" i="3"/>
  <c r="W272" i="3"/>
  <c r="W271" i="3"/>
  <c r="W270" i="3"/>
  <c r="W269" i="3"/>
  <c r="W268" i="3"/>
  <c r="W267" i="3"/>
  <c r="W266" i="3"/>
  <c r="W265" i="3"/>
  <c r="W264" i="3"/>
  <c r="W263" i="3"/>
  <c r="W262" i="3"/>
  <c r="W261" i="3"/>
  <c r="W260" i="3"/>
  <c r="W259" i="3"/>
  <c r="W258" i="3"/>
  <c r="W257" i="3"/>
  <c r="W256" i="3"/>
  <c r="W255" i="3"/>
  <c r="W254" i="3"/>
  <c r="W253" i="3"/>
  <c r="W252" i="3"/>
  <c r="W251" i="3"/>
  <c r="W250" i="3"/>
  <c r="W249" i="3"/>
  <c r="W248" i="3"/>
  <c r="W247" i="3"/>
  <c r="W246" i="3"/>
  <c r="W245" i="3"/>
  <c r="W244" i="3"/>
  <c r="W243" i="3"/>
  <c r="W242" i="3"/>
  <c r="W241" i="3"/>
  <c r="W240" i="3"/>
  <c r="W239" i="3"/>
  <c r="W238" i="3"/>
  <c r="W237" i="3"/>
  <c r="W236" i="3"/>
  <c r="W235" i="3"/>
  <c r="W234" i="3"/>
  <c r="W233" i="3"/>
  <c r="W232" i="3"/>
  <c r="W231" i="3"/>
  <c r="W230" i="3"/>
  <c r="W229" i="3"/>
  <c r="W228" i="3"/>
  <c r="W227" i="3"/>
  <c r="W226" i="3"/>
  <c r="W225" i="3"/>
  <c r="W224" i="3"/>
  <c r="W223" i="3"/>
  <c r="W222" i="3"/>
  <c r="W221" i="3"/>
  <c r="W220" i="3"/>
  <c r="W219" i="3"/>
  <c r="W218" i="3"/>
  <c r="W217" i="3"/>
  <c r="W216" i="3"/>
  <c r="W215" i="3"/>
  <c r="W214" i="3"/>
  <c r="W213" i="3"/>
  <c r="W212" i="3"/>
  <c r="W211" i="3"/>
  <c r="W210" i="3"/>
  <c r="W209" i="3"/>
  <c r="W208" i="3"/>
  <c r="W207" i="3"/>
  <c r="W206" i="3"/>
  <c r="W205" i="3"/>
  <c r="W204" i="3"/>
  <c r="W203" i="3"/>
  <c r="W202" i="3"/>
  <c r="W201" i="3"/>
  <c r="W200" i="3"/>
  <c r="W199" i="3"/>
  <c r="W198" i="3"/>
  <c r="W197" i="3"/>
  <c r="W196" i="3"/>
  <c r="W195" i="3"/>
  <c r="W194" i="3"/>
  <c r="W193" i="3"/>
  <c r="W192" i="3"/>
  <c r="W191" i="3"/>
  <c r="W190" i="3"/>
  <c r="W189" i="3"/>
  <c r="W188" i="3"/>
  <c r="W187" i="3"/>
  <c r="W186" i="3"/>
  <c r="W185" i="3"/>
  <c r="W184" i="3"/>
  <c r="W183" i="3"/>
  <c r="W182" i="3"/>
  <c r="W181" i="3"/>
  <c r="W180" i="3"/>
  <c r="W179" i="3"/>
  <c r="W178" i="3"/>
  <c r="W177" i="3"/>
  <c r="W176" i="3"/>
  <c r="W175" i="3"/>
  <c r="W130" i="3"/>
  <c r="V279" i="3"/>
  <c r="V278" i="3"/>
  <c r="V277" i="3"/>
  <c r="V276" i="3"/>
  <c r="V275" i="3"/>
  <c r="V274" i="3"/>
  <c r="V273" i="3"/>
  <c r="V272" i="3"/>
  <c r="V271" i="3"/>
  <c r="V270" i="3"/>
  <c r="V269" i="3"/>
  <c r="V268" i="3"/>
  <c r="V267" i="3"/>
  <c r="V266" i="3"/>
  <c r="V265" i="3"/>
  <c r="V264" i="3"/>
  <c r="V263" i="3"/>
  <c r="V262" i="3"/>
  <c r="V261" i="3"/>
  <c r="V260" i="3"/>
  <c r="V259" i="3"/>
  <c r="V258" i="3"/>
  <c r="V257" i="3"/>
  <c r="V256" i="3"/>
  <c r="V255" i="3"/>
  <c r="V254" i="3"/>
  <c r="V253" i="3"/>
  <c r="V252" i="3"/>
  <c r="V251" i="3"/>
  <c r="V250" i="3"/>
  <c r="V249" i="3"/>
  <c r="V248" i="3"/>
  <c r="V247" i="3"/>
  <c r="V246" i="3"/>
  <c r="V245" i="3"/>
  <c r="V244" i="3"/>
  <c r="V243" i="3"/>
  <c r="V242" i="3"/>
  <c r="V241" i="3"/>
  <c r="V240" i="3"/>
  <c r="V239" i="3"/>
  <c r="V238" i="3"/>
  <c r="V237" i="3"/>
  <c r="V236" i="3"/>
  <c r="V235" i="3"/>
  <c r="V234" i="3"/>
  <c r="V233" i="3"/>
  <c r="V232" i="3"/>
  <c r="V231" i="3"/>
  <c r="V230" i="3"/>
  <c r="V229" i="3"/>
  <c r="V228" i="3"/>
  <c r="V227" i="3"/>
  <c r="V226" i="3"/>
  <c r="V225" i="3"/>
  <c r="V224" i="3"/>
  <c r="V223" i="3"/>
  <c r="V222" i="3"/>
  <c r="V221" i="3"/>
  <c r="V220" i="3"/>
  <c r="V219" i="3"/>
  <c r="V218" i="3"/>
  <c r="V217" i="3"/>
  <c r="V216" i="3"/>
  <c r="V215" i="3"/>
  <c r="V214" i="3"/>
  <c r="V213" i="3"/>
  <c r="V212" i="3"/>
  <c r="V211" i="3"/>
  <c r="V210" i="3"/>
  <c r="V209" i="3"/>
  <c r="V208" i="3"/>
  <c r="V207" i="3"/>
  <c r="V206" i="3"/>
  <c r="V205" i="3"/>
  <c r="V204" i="3"/>
  <c r="V203" i="3"/>
  <c r="V202" i="3"/>
  <c r="V201" i="3"/>
  <c r="V200" i="3"/>
  <c r="V199" i="3"/>
  <c r="V198" i="3"/>
  <c r="V197" i="3"/>
  <c r="V196" i="3"/>
  <c r="V195" i="3"/>
  <c r="V194" i="3"/>
  <c r="V193" i="3"/>
  <c r="V192" i="3"/>
  <c r="V191" i="3"/>
  <c r="V190" i="3"/>
  <c r="V189" i="3"/>
  <c r="V188" i="3"/>
  <c r="V187" i="3"/>
  <c r="V186" i="3"/>
  <c r="V185" i="3"/>
  <c r="V184" i="3"/>
  <c r="V183" i="3"/>
  <c r="V182" i="3"/>
  <c r="V181" i="3"/>
  <c r="V180" i="3"/>
  <c r="V179" i="3"/>
  <c r="V178" i="3"/>
  <c r="V177" i="3"/>
  <c r="V176" i="3"/>
  <c r="V175" i="3"/>
  <c r="H110" i="3"/>
  <c r="N19" i="10" l="1"/>
  <c r="C305" i="3"/>
  <c r="C304" i="3"/>
  <c r="C303" i="3"/>
  <c r="C302" i="3"/>
  <c r="C301" i="3"/>
  <c r="C300" i="3"/>
  <c r="C299" i="3"/>
  <c r="C298" i="3"/>
  <c r="Q297" i="3"/>
  <c r="P297" i="3"/>
  <c r="O297" i="3"/>
  <c r="N297" i="3"/>
  <c r="M297" i="3"/>
  <c r="L297" i="3"/>
  <c r="K297" i="3"/>
  <c r="J297" i="3"/>
  <c r="I297" i="3"/>
  <c r="H297" i="3"/>
  <c r="G297" i="3"/>
  <c r="F297" i="3"/>
  <c r="E297" i="3"/>
  <c r="D297" i="3"/>
  <c r="I289" i="3"/>
  <c r="I288" i="3"/>
  <c r="T279" i="3"/>
  <c r="S279" i="3"/>
  <c r="R279" i="3"/>
  <c r="Q279" i="3"/>
  <c r="O279" i="3"/>
  <c r="X279" i="3" s="1"/>
  <c r="T278" i="3"/>
  <c r="S278" i="3"/>
  <c r="R278" i="3"/>
  <c r="Q278" i="3"/>
  <c r="O278" i="3"/>
  <c r="X278" i="3" s="1"/>
  <c r="T277" i="3"/>
  <c r="S277" i="3"/>
  <c r="R277" i="3"/>
  <c r="Q277" i="3"/>
  <c r="O277" i="3"/>
  <c r="X277" i="3" s="1"/>
  <c r="T276" i="3"/>
  <c r="S276" i="3"/>
  <c r="R276" i="3"/>
  <c r="Q276" i="3"/>
  <c r="O276" i="3"/>
  <c r="X276" i="3" s="1"/>
  <c r="T275" i="3"/>
  <c r="S275" i="3"/>
  <c r="R275" i="3"/>
  <c r="Q275" i="3"/>
  <c r="O275" i="3"/>
  <c r="X275" i="3" s="1"/>
  <c r="T274" i="3"/>
  <c r="S274" i="3"/>
  <c r="R274" i="3"/>
  <c r="Q274" i="3"/>
  <c r="O274" i="3"/>
  <c r="X274" i="3" s="1"/>
  <c r="T273" i="3"/>
  <c r="S273" i="3"/>
  <c r="R273" i="3"/>
  <c r="Q273" i="3"/>
  <c r="O273" i="3"/>
  <c r="X273" i="3" s="1"/>
  <c r="T272" i="3"/>
  <c r="S272" i="3"/>
  <c r="R272" i="3"/>
  <c r="O272" i="3"/>
  <c r="X272" i="3" s="1"/>
  <c r="T271" i="3"/>
  <c r="S271" i="3"/>
  <c r="R271" i="3"/>
  <c r="Q271" i="3"/>
  <c r="O271" i="3"/>
  <c r="X271" i="3" s="1"/>
  <c r="T270" i="3"/>
  <c r="S270" i="3"/>
  <c r="R270" i="3"/>
  <c r="Q270" i="3"/>
  <c r="O270" i="3"/>
  <c r="X270" i="3" s="1"/>
  <c r="T269" i="3"/>
  <c r="S269" i="3"/>
  <c r="R269" i="3"/>
  <c r="Q269" i="3"/>
  <c r="O269" i="3"/>
  <c r="X269" i="3" s="1"/>
  <c r="T268" i="3"/>
  <c r="S268" i="3"/>
  <c r="R268" i="3"/>
  <c r="Q268" i="3"/>
  <c r="O268" i="3"/>
  <c r="X268" i="3" s="1"/>
  <c r="T267" i="3"/>
  <c r="S267" i="3"/>
  <c r="R267" i="3"/>
  <c r="Q267" i="3"/>
  <c r="O267" i="3"/>
  <c r="X267" i="3" s="1"/>
  <c r="T266" i="3"/>
  <c r="S266" i="3"/>
  <c r="R266" i="3"/>
  <c r="Q266" i="3"/>
  <c r="O266" i="3"/>
  <c r="X266" i="3" s="1"/>
  <c r="T265" i="3"/>
  <c r="S265" i="3"/>
  <c r="R265" i="3"/>
  <c r="Q265" i="3"/>
  <c r="O265" i="3"/>
  <c r="X265" i="3" s="1"/>
  <c r="T264" i="3"/>
  <c r="S264" i="3"/>
  <c r="R264" i="3"/>
  <c r="Q264" i="3"/>
  <c r="O264" i="3"/>
  <c r="X264" i="3" s="1"/>
  <c r="T263" i="3"/>
  <c r="S263" i="3"/>
  <c r="R263" i="3"/>
  <c r="Q263" i="3"/>
  <c r="O263" i="3"/>
  <c r="X263" i="3" s="1"/>
  <c r="T262" i="3"/>
  <c r="S262" i="3"/>
  <c r="R262" i="3"/>
  <c r="Q262" i="3"/>
  <c r="O262" i="3"/>
  <c r="X262" i="3" s="1"/>
  <c r="T261" i="3"/>
  <c r="S261" i="3"/>
  <c r="R261" i="3"/>
  <c r="Q261" i="3"/>
  <c r="O261" i="3"/>
  <c r="X261" i="3" s="1"/>
  <c r="T260" i="3"/>
  <c r="S260" i="3"/>
  <c r="R260" i="3"/>
  <c r="Q260" i="3"/>
  <c r="O260" i="3"/>
  <c r="X260" i="3" s="1"/>
  <c r="T259" i="3"/>
  <c r="S259" i="3"/>
  <c r="R259" i="3"/>
  <c r="Q259" i="3"/>
  <c r="O259" i="3"/>
  <c r="X259" i="3" s="1"/>
  <c r="T258" i="3"/>
  <c r="S258" i="3"/>
  <c r="R258" i="3"/>
  <c r="Q258" i="3"/>
  <c r="O258" i="3"/>
  <c r="X258" i="3" s="1"/>
  <c r="T257" i="3"/>
  <c r="S257" i="3"/>
  <c r="R257" i="3"/>
  <c r="Q257" i="3"/>
  <c r="O257" i="3"/>
  <c r="X257" i="3" s="1"/>
  <c r="T256" i="3"/>
  <c r="S256" i="3"/>
  <c r="R256" i="3"/>
  <c r="Q256" i="3"/>
  <c r="O256" i="3"/>
  <c r="X256" i="3" s="1"/>
  <c r="T255" i="3"/>
  <c r="S255" i="3"/>
  <c r="R255" i="3"/>
  <c r="Q255" i="3"/>
  <c r="O255" i="3"/>
  <c r="X255" i="3" s="1"/>
  <c r="T254" i="3"/>
  <c r="S254" i="3"/>
  <c r="R254" i="3"/>
  <c r="Q254" i="3"/>
  <c r="O254" i="3"/>
  <c r="X254" i="3" s="1"/>
  <c r="T253" i="3"/>
  <c r="S253" i="3"/>
  <c r="R253" i="3"/>
  <c r="Q253" i="3"/>
  <c r="O253" i="3"/>
  <c r="X253" i="3" s="1"/>
  <c r="T252" i="3"/>
  <c r="S252" i="3"/>
  <c r="R252" i="3"/>
  <c r="Q252" i="3"/>
  <c r="O252" i="3"/>
  <c r="X252" i="3" s="1"/>
  <c r="T251" i="3"/>
  <c r="S251" i="3"/>
  <c r="R251" i="3"/>
  <c r="Q251" i="3"/>
  <c r="O251" i="3"/>
  <c r="X251" i="3" s="1"/>
  <c r="T250" i="3"/>
  <c r="S250" i="3"/>
  <c r="R250" i="3"/>
  <c r="Q250" i="3"/>
  <c r="O250" i="3"/>
  <c r="X250" i="3" s="1"/>
  <c r="T249" i="3"/>
  <c r="S249" i="3"/>
  <c r="R249" i="3"/>
  <c r="Q249" i="3"/>
  <c r="O249" i="3"/>
  <c r="X249" i="3" s="1"/>
  <c r="T248" i="3"/>
  <c r="S248" i="3"/>
  <c r="R248" i="3"/>
  <c r="Q248" i="3"/>
  <c r="O248" i="3"/>
  <c r="X248" i="3" s="1"/>
  <c r="T247" i="3"/>
  <c r="S247" i="3"/>
  <c r="R247" i="3"/>
  <c r="Q247" i="3"/>
  <c r="O247" i="3"/>
  <c r="X247" i="3" s="1"/>
  <c r="T246" i="3"/>
  <c r="S246" i="3"/>
  <c r="R246" i="3"/>
  <c r="Q246" i="3"/>
  <c r="O246" i="3"/>
  <c r="X246" i="3" s="1"/>
  <c r="T245" i="3"/>
  <c r="S245" i="3"/>
  <c r="R245" i="3"/>
  <c r="Q245" i="3"/>
  <c r="O245" i="3"/>
  <c r="X245" i="3" s="1"/>
  <c r="T244" i="3"/>
  <c r="S244" i="3"/>
  <c r="R244" i="3"/>
  <c r="Q244" i="3"/>
  <c r="O244" i="3"/>
  <c r="X244" i="3" s="1"/>
  <c r="T243" i="3"/>
  <c r="S243" i="3"/>
  <c r="R243" i="3"/>
  <c r="Q243" i="3"/>
  <c r="O243" i="3"/>
  <c r="X243" i="3" s="1"/>
  <c r="T242" i="3"/>
  <c r="S242" i="3"/>
  <c r="R242" i="3"/>
  <c r="Q242" i="3"/>
  <c r="O242" i="3"/>
  <c r="X242" i="3" s="1"/>
  <c r="T241" i="3"/>
  <c r="S241" i="3"/>
  <c r="R241" i="3"/>
  <c r="Q241" i="3"/>
  <c r="O241" i="3"/>
  <c r="X241" i="3" s="1"/>
  <c r="T240" i="3"/>
  <c r="S240" i="3"/>
  <c r="R240" i="3"/>
  <c r="Q240" i="3"/>
  <c r="O240" i="3"/>
  <c r="X240" i="3" s="1"/>
  <c r="T239" i="3"/>
  <c r="S239" i="3"/>
  <c r="R239" i="3"/>
  <c r="Q239" i="3"/>
  <c r="O239" i="3"/>
  <c r="X239" i="3" s="1"/>
  <c r="T238" i="3"/>
  <c r="S238" i="3"/>
  <c r="R238" i="3"/>
  <c r="Q238" i="3"/>
  <c r="O238" i="3"/>
  <c r="X238" i="3" s="1"/>
  <c r="T237" i="3"/>
  <c r="S237" i="3"/>
  <c r="R237" i="3"/>
  <c r="Q237" i="3"/>
  <c r="O237" i="3"/>
  <c r="X237" i="3" s="1"/>
  <c r="T236" i="3"/>
  <c r="S236" i="3"/>
  <c r="R236" i="3"/>
  <c r="Q236" i="3"/>
  <c r="O236" i="3"/>
  <c r="X236" i="3" s="1"/>
  <c r="T235" i="3"/>
  <c r="S235" i="3"/>
  <c r="R235" i="3"/>
  <c r="Q235" i="3"/>
  <c r="O235" i="3"/>
  <c r="X235" i="3" s="1"/>
  <c r="T234" i="3"/>
  <c r="S234" i="3"/>
  <c r="R234" i="3"/>
  <c r="Q234" i="3"/>
  <c r="O234" i="3"/>
  <c r="X234" i="3" s="1"/>
  <c r="T233" i="3"/>
  <c r="S233" i="3"/>
  <c r="R233" i="3"/>
  <c r="Q233" i="3"/>
  <c r="O233" i="3"/>
  <c r="X233" i="3" s="1"/>
  <c r="T232" i="3"/>
  <c r="S232" i="3"/>
  <c r="R232" i="3"/>
  <c r="Q232" i="3"/>
  <c r="O232" i="3"/>
  <c r="X232" i="3" s="1"/>
  <c r="T231" i="3"/>
  <c r="S231" i="3"/>
  <c r="R231" i="3"/>
  <c r="Q231" i="3"/>
  <c r="O231" i="3"/>
  <c r="X231" i="3" s="1"/>
  <c r="T230" i="3"/>
  <c r="S230" i="3"/>
  <c r="R230" i="3"/>
  <c r="Q230" i="3"/>
  <c r="O230" i="3"/>
  <c r="X230" i="3" s="1"/>
  <c r="T229" i="3"/>
  <c r="S229" i="3"/>
  <c r="R229" i="3"/>
  <c r="Q229" i="3"/>
  <c r="O229" i="3"/>
  <c r="X229" i="3" s="1"/>
  <c r="T228" i="3"/>
  <c r="S228" i="3"/>
  <c r="R228" i="3"/>
  <c r="Q228" i="3"/>
  <c r="O228" i="3"/>
  <c r="X228" i="3" s="1"/>
  <c r="T227" i="3"/>
  <c r="S227" i="3"/>
  <c r="R227" i="3"/>
  <c r="Q227" i="3"/>
  <c r="O227" i="3"/>
  <c r="X227" i="3" s="1"/>
  <c r="T226" i="3"/>
  <c r="S226" i="3"/>
  <c r="R226" i="3"/>
  <c r="Q226" i="3"/>
  <c r="O226" i="3"/>
  <c r="X226" i="3" s="1"/>
  <c r="T225" i="3"/>
  <c r="S225" i="3"/>
  <c r="R225" i="3"/>
  <c r="Q225" i="3"/>
  <c r="O225" i="3"/>
  <c r="X225" i="3" s="1"/>
  <c r="T224" i="3"/>
  <c r="S224" i="3"/>
  <c r="R224" i="3"/>
  <c r="Q224" i="3"/>
  <c r="O224" i="3"/>
  <c r="X224" i="3" s="1"/>
  <c r="T223" i="3"/>
  <c r="S223" i="3"/>
  <c r="R223" i="3"/>
  <c r="Q223" i="3"/>
  <c r="O223" i="3"/>
  <c r="X223" i="3" s="1"/>
  <c r="T222" i="3"/>
  <c r="S222" i="3"/>
  <c r="R222" i="3"/>
  <c r="Q222" i="3"/>
  <c r="O222" i="3"/>
  <c r="X222" i="3" s="1"/>
  <c r="T221" i="3"/>
  <c r="S221" i="3"/>
  <c r="R221" i="3"/>
  <c r="Q221" i="3"/>
  <c r="O221" i="3"/>
  <c r="X221" i="3" s="1"/>
  <c r="T220" i="3"/>
  <c r="S220" i="3"/>
  <c r="R220" i="3"/>
  <c r="Q220" i="3"/>
  <c r="O220" i="3"/>
  <c r="X220" i="3" s="1"/>
  <c r="T219" i="3"/>
  <c r="S219" i="3"/>
  <c r="R219" i="3"/>
  <c r="Q219" i="3"/>
  <c r="O219" i="3"/>
  <c r="X219" i="3" s="1"/>
  <c r="T218" i="3"/>
  <c r="S218" i="3"/>
  <c r="R218" i="3"/>
  <c r="Q218" i="3"/>
  <c r="O218" i="3"/>
  <c r="X218" i="3" s="1"/>
  <c r="T217" i="3"/>
  <c r="S217" i="3"/>
  <c r="R217" i="3"/>
  <c r="Q217" i="3"/>
  <c r="O217" i="3"/>
  <c r="X217" i="3" s="1"/>
  <c r="T216" i="3"/>
  <c r="S216" i="3"/>
  <c r="R216" i="3"/>
  <c r="Q216" i="3"/>
  <c r="O216" i="3"/>
  <c r="X216" i="3" s="1"/>
  <c r="T215" i="3"/>
  <c r="S215" i="3"/>
  <c r="R215" i="3"/>
  <c r="Q215" i="3"/>
  <c r="O215" i="3"/>
  <c r="X215" i="3" s="1"/>
  <c r="T214" i="3"/>
  <c r="S214" i="3"/>
  <c r="R214" i="3"/>
  <c r="Q214" i="3"/>
  <c r="O214" i="3"/>
  <c r="X214" i="3" s="1"/>
  <c r="T213" i="3"/>
  <c r="S213" i="3"/>
  <c r="R213" i="3"/>
  <c r="Q213" i="3"/>
  <c r="O213" i="3"/>
  <c r="X213" i="3" s="1"/>
  <c r="T212" i="3"/>
  <c r="S212" i="3"/>
  <c r="R212" i="3"/>
  <c r="Q212" i="3"/>
  <c r="O212" i="3"/>
  <c r="X212" i="3" s="1"/>
  <c r="T211" i="3"/>
  <c r="S211" i="3"/>
  <c r="R211" i="3"/>
  <c r="Q211" i="3"/>
  <c r="O211" i="3"/>
  <c r="X211" i="3" s="1"/>
  <c r="T210" i="3"/>
  <c r="S210" i="3"/>
  <c r="R210" i="3"/>
  <c r="Q210" i="3"/>
  <c r="O210" i="3"/>
  <c r="X210" i="3" s="1"/>
  <c r="T209" i="3"/>
  <c r="S209" i="3"/>
  <c r="R209" i="3"/>
  <c r="Q209" i="3"/>
  <c r="O209" i="3"/>
  <c r="X209" i="3" s="1"/>
  <c r="T208" i="3"/>
  <c r="S208" i="3"/>
  <c r="R208" i="3"/>
  <c r="Q208" i="3"/>
  <c r="O208" i="3"/>
  <c r="X208" i="3" s="1"/>
  <c r="T207" i="3"/>
  <c r="S207" i="3"/>
  <c r="R207" i="3"/>
  <c r="Q207" i="3"/>
  <c r="O207" i="3"/>
  <c r="X207" i="3" s="1"/>
  <c r="T206" i="3"/>
  <c r="S206" i="3"/>
  <c r="R206" i="3"/>
  <c r="Q206" i="3"/>
  <c r="O206" i="3"/>
  <c r="X206" i="3" s="1"/>
  <c r="T205" i="3"/>
  <c r="S205" i="3"/>
  <c r="R205" i="3"/>
  <c r="Q205" i="3"/>
  <c r="O205" i="3"/>
  <c r="X205" i="3" s="1"/>
  <c r="T204" i="3"/>
  <c r="S204" i="3"/>
  <c r="R204" i="3"/>
  <c r="Q204" i="3"/>
  <c r="O204" i="3"/>
  <c r="X204" i="3" s="1"/>
  <c r="T203" i="3"/>
  <c r="S203" i="3"/>
  <c r="R203" i="3"/>
  <c r="Q203" i="3"/>
  <c r="O203" i="3"/>
  <c r="X203" i="3" s="1"/>
  <c r="T202" i="3"/>
  <c r="S202" i="3"/>
  <c r="R202" i="3"/>
  <c r="Q202" i="3"/>
  <c r="O202" i="3"/>
  <c r="X202" i="3" s="1"/>
  <c r="T201" i="3"/>
  <c r="S201" i="3"/>
  <c r="R201" i="3"/>
  <c r="Q201" i="3"/>
  <c r="O201" i="3"/>
  <c r="X201" i="3" s="1"/>
  <c r="T200" i="3"/>
  <c r="S200" i="3"/>
  <c r="R200" i="3"/>
  <c r="Q200" i="3"/>
  <c r="O200" i="3"/>
  <c r="X200" i="3" s="1"/>
  <c r="T199" i="3"/>
  <c r="S199" i="3"/>
  <c r="R199" i="3"/>
  <c r="Q199" i="3"/>
  <c r="O199" i="3"/>
  <c r="X199" i="3" s="1"/>
  <c r="T198" i="3"/>
  <c r="S198" i="3"/>
  <c r="R198" i="3"/>
  <c r="Q198" i="3"/>
  <c r="O198" i="3"/>
  <c r="X198" i="3" s="1"/>
  <c r="T197" i="3"/>
  <c r="S197" i="3"/>
  <c r="R197" i="3"/>
  <c r="Q197" i="3"/>
  <c r="O197" i="3"/>
  <c r="X197" i="3" s="1"/>
  <c r="T196" i="3"/>
  <c r="S196" i="3"/>
  <c r="R196" i="3"/>
  <c r="Q196" i="3"/>
  <c r="O196" i="3"/>
  <c r="X196" i="3" s="1"/>
  <c r="T195" i="3"/>
  <c r="S195" i="3"/>
  <c r="R195" i="3"/>
  <c r="Q195" i="3"/>
  <c r="O195" i="3"/>
  <c r="X195" i="3" s="1"/>
  <c r="T194" i="3"/>
  <c r="S194" i="3"/>
  <c r="R194" i="3"/>
  <c r="Q194" i="3"/>
  <c r="O194" i="3"/>
  <c r="X194" i="3" s="1"/>
  <c r="T193" i="3"/>
  <c r="S193" i="3"/>
  <c r="R193" i="3"/>
  <c r="Q193" i="3"/>
  <c r="O193" i="3"/>
  <c r="X193" i="3" s="1"/>
  <c r="T192" i="3"/>
  <c r="S192" i="3"/>
  <c r="R192" i="3"/>
  <c r="Q192" i="3"/>
  <c r="O192" i="3"/>
  <c r="X192" i="3" s="1"/>
  <c r="T191" i="3"/>
  <c r="S191" i="3"/>
  <c r="R191" i="3"/>
  <c r="Q191" i="3"/>
  <c r="O191" i="3"/>
  <c r="X191" i="3" s="1"/>
  <c r="T190" i="3"/>
  <c r="S190" i="3"/>
  <c r="R190" i="3"/>
  <c r="Q190" i="3"/>
  <c r="O190" i="3"/>
  <c r="X190" i="3" s="1"/>
  <c r="T189" i="3"/>
  <c r="S189" i="3"/>
  <c r="R189" i="3"/>
  <c r="Q189" i="3"/>
  <c r="O189" i="3"/>
  <c r="X189" i="3" s="1"/>
  <c r="T188" i="3"/>
  <c r="S188" i="3"/>
  <c r="R188" i="3"/>
  <c r="Q188" i="3"/>
  <c r="O188" i="3"/>
  <c r="X188" i="3" s="1"/>
  <c r="T187" i="3"/>
  <c r="S187" i="3"/>
  <c r="R187" i="3"/>
  <c r="Q187" i="3"/>
  <c r="O187" i="3"/>
  <c r="X187" i="3" s="1"/>
  <c r="T186" i="3"/>
  <c r="S186" i="3"/>
  <c r="R186" i="3"/>
  <c r="Q186" i="3"/>
  <c r="O186" i="3"/>
  <c r="X186" i="3" s="1"/>
  <c r="T185" i="3"/>
  <c r="S185" i="3"/>
  <c r="R185" i="3"/>
  <c r="Q185" i="3"/>
  <c r="O185" i="3"/>
  <c r="X185" i="3" s="1"/>
  <c r="T184" i="3"/>
  <c r="S184" i="3"/>
  <c r="R184" i="3"/>
  <c r="Q184" i="3"/>
  <c r="O184" i="3"/>
  <c r="X184" i="3" s="1"/>
  <c r="T183" i="3"/>
  <c r="S183" i="3"/>
  <c r="R183" i="3"/>
  <c r="Q183" i="3"/>
  <c r="O183" i="3"/>
  <c r="X183" i="3" s="1"/>
  <c r="T182" i="3"/>
  <c r="S182" i="3"/>
  <c r="R182" i="3"/>
  <c r="Q182" i="3"/>
  <c r="O182" i="3"/>
  <c r="X182" i="3" s="1"/>
  <c r="T181" i="3"/>
  <c r="S181" i="3"/>
  <c r="R181" i="3"/>
  <c r="Q181" i="3"/>
  <c r="O181" i="3"/>
  <c r="X181" i="3" s="1"/>
  <c r="T180" i="3"/>
  <c r="S180" i="3"/>
  <c r="R180" i="3"/>
  <c r="Q180" i="3"/>
  <c r="O180" i="3"/>
  <c r="X180" i="3" s="1"/>
  <c r="T179" i="3"/>
  <c r="S179" i="3"/>
  <c r="R179" i="3"/>
  <c r="Q179" i="3"/>
  <c r="O179" i="3"/>
  <c r="X179" i="3" s="1"/>
  <c r="T178" i="3"/>
  <c r="S178" i="3"/>
  <c r="R178" i="3"/>
  <c r="Q178" i="3"/>
  <c r="O178" i="3"/>
  <c r="X178" i="3" s="1"/>
  <c r="T177" i="3"/>
  <c r="S177" i="3"/>
  <c r="R177" i="3"/>
  <c r="Q177" i="3"/>
  <c r="O177" i="3"/>
  <c r="X177" i="3" s="1"/>
  <c r="T176" i="3"/>
  <c r="S176" i="3"/>
  <c r="R176" i="3"/>
  <c r="Q176" i="3"/>
  <c r="O176" i="3"/>
  <c r="X176" i="3" s="1"/>
  <c r="T175" i="3"/>
  <c r="S175" i="3"/>
  <c r="R175" i="3"/>
  <c r="Q175" i="3"/>
  <c r="O175" i="3"/>
  <c r="X175" i="3" s="1"/>
  <c r="S130" i="3"/>
  <c r="R130" i="3"/>
  <c r="O130" i="3"/>
  <c r="X130" i="3" s="1"/>
  <c r="L121" i="3"/>
  <c r="I121" i="3"/>
  <c r="M121" i="3" s="1"/>
  <c r="L120" i="3"/>
  <c r="K120" i="3"/>
  <c r="I120" i="3"/>
  <c r="M120" i="3" s="1"/>
  <c r="J119" i="3"/>
  <c r="H119" i="3"/>
  <c r="G119" i="3"/>
  <c r="F119" i="3"/>
  <c r="E119" i="3"/>
  <c r="D119" i="3"/>
  <c r="K119" i="3" s="1"/>
  <c r="C119" i="3"/>
  <c r="J101" i="3"/>
  <c r="I101" i="3"/>
  <c r="H101" i="3"/>
  <c r="G101" i="3"/>
  <c r="F101" i="3"/>
  <c r="E101" i="3"/>
  <c r="D101" i="3"/>
  <c r="C101" i="3"/>
  <c r="H93" i="3"/>
  <c r="G93" i="3"/>
  <c r="F93" i="3"/>
  <c r="E93" i="3"/>
  <c r="D93" i="3"/>
  <c r="C93" i="3"/>
  <c r="L41" i="3"/>
  <c r="I41" i="3"/>
  <c r="F41" i="3"/>
  <c r="C41" i="3"/>
  <c r="L40" i="3"/>
  <c r="I40" i="3"/>
  <c r="F40" i="3"/>
  <c r="C40" i="3"/>
  <c r="L39" i="3"/>
  <c r="I39" i="3"/>
  <c r="F39" i="3"/>
  <c r="C39" i="3"/>
  <c r="L38" i="3"/>
  <c r="I38" i="3"/>
  <c r="F38" i="3"/>
  <c r="C38" i="3"/>
  <c r="N37" i="3"/>
  <c r="M37" i="3"/>
  <c r="K37" i="3"/>
  <c r="J37" i="3"/>
  <c r="H37" i="3"/>
  <c r="G37" i="3"/>
  <c r="F37" i="3" s="1"/>
  <c r="E37" i="3"/>
  <c r="D37" i="3"/>
  <c r="N36" i="3"/>
  <c r="M36" i="3"/>
  <c r="K36" i="3"/>
  <c r="J36" i="3"/>
  <c r="H36" i="3"/>
  <c r="G36" i="3"/>
  <c r="E36" i="3"/>
  <c r="D36" i="3"/>
  <c r="C28" i="3"/>
  <c r="C27" i="3"/>
  <c r="C26" i="3"/>
  <c r="C25" i="3"/>
  <c r="AI24" i="3"/>
  <c r="AH24" i="3"/>
  <c r="AG24" i="3"/>
  <c r="AF24" i="3"/>
  <c r="AE24" i="3"/>
  <c r="AD24" i="3"/>
  <c r="AC24" i="3"/>
  <c r="AB24" i="3"/>
  <c r="AA24" i="3"/>
  <c r="Z24" i="3"/>
  <c r="Y24" i="3"/>
  <c r="X24" i="3"/>
  <c r="W24" i="3"/>
  <c r="V24" i="3"/>
  <c r="U24" i="3"/>
  <c r="T24" i="3"/>
  <c r="S24" i="3"/>
  <c r="R24" i="3"/>
  <c r="Q24" i="3"/>
  <c r="P24" i="3"/>
  <c r="O24" i="3"/>
  <c r="N24" i="3"/>
  <c r="M24" i="3"/>
  <c r="L24" i="3"/>
  <c r="K24" i="3"/>
  <c r="J24" i="3"/>
  <c r="I24" i="3"/>
  <c r="H24" i="3"/>
  <c r="G24" i="3"/>
  <c r="F24" i="3"/>
  <c r="E24" i="3"/>
  <c r="D24" i="3"/>
  <c r="C19" i="3"/>
  <c r="F66" i="37" s="1"/>
  <c r="C18" i="3"/>
  <c r="C17" i="3"/>
  <c r="C16" i="3"/>
  <c r="C15" i="3"/>
  <c r="AI14" i="3"/>
  <c r="AI20" i="3" s="1"/>
  <c r="AH14" i="3"/>
  <c r="AH20" i="3" s="1"/>
  <c r="AG14" i="3"/>
  <c r="AF14" i="3"/>
  <c r="AF20" i="3" s="1"/>
  <c r="AE14" i="3"/>
  <c r="AE20" i="3" s="1"/>
  <c r="AD14" i="3"/>
  <c r="AD20" i="3" s="1"/>
  <c r="AC14" i="3"/>
  <c r="AC20" i="3" s="1"/>
  <c r="AB14" i="3"/>
  <c r="AB20" i="3" s="1"/>
  <c r="AA14" i="3"/>
  <c r="AA20" i="3" s="1"/>
  <c r="Z14" i="3"/>
  <c r="Z20" i="3" s="1"/>
  <c r="Y14" i="3"/>
  <c r="Y20" i="3" s="1"/>
  <c r="X14" i="3"/>
  <c r="X20" i="3" s="1"/>
  <c r="W14" i="3"/>
  <c r="W20" i="3" s="1"/>
  <c r="V14" i="3"/>
  <c r="V20" i="3" s="1"/>
  <c r="U14" i="3"/>
  <c r="U20" i="3" s="1"/>
  <c r="T14" i="3"/>
  <c r="T20" i="3" s="1"/>
  <c r="S14" i="3"/>
  <c r="S20" i="3" s="1"/>
  <c r="R14" i="3"/>
  <c r="R20" i="3" s="1"/>
  <c r="Q14" i="3"/>
  <c r="Q20" i="3" s="1"/>
  <c r="P14" i="3"/>
  <c r="P20" i="3" s="1"/>
  <c r="O14" i="3"/>
  <c r="O20" i="3" s="1"/>
  <c r="N14" i="3"/>
  <c r="N20" i="3" s="1"/>
  <c r="M14" i="3"/>
  <c r="M20" i="3" s="1"/>
  <c r="L14" i="3"/>
  <c r="L20" i="3" s="1"/>
  <c r="K14" i="3"/>
  <c r="K20" i="3" s="1"/>
  <c r="J14" i="3"/>
  <c r="J20" i="3" s="1"/>
  <c r="I14" i="3"/>
  <c r="I20" i="3" s="1"/>
  <c r="H14" i="3"/>
  <c r="H20" i="3" s="1"/>
  <c r="G14" i="3"/>
  <c r="G20" i="3" s="1"/>
  <c r="F14" i="3"/>
  <c r="F20" i="3" s="1"/>
  <c r="E14" i="3"/>
  <c r="E20" i="3" s="1"/>
  <c r="D14" i="3"/>
  <c r="D20" i="3" s="1"/>
  <c r="J35" i="3" l="1"/>
  <c r="D172" i="37" s="1"/>
  <c r="N35" i="3"/>
  <c r="L119" i="3"/>
  <c r="H35" i="3"/>
  <c r="C14" i="3"/>
  <c r="D35" i="3"/>
  <c r="D171" i="37" s="1"/>
  <c r="I37" i="3"/>
  <c r="G35" i="3"/>
  <c r="L37" i="3"/>
  <c r="E35" i="3"/>
  <c r="E171" i="37" s="1"/>
  <c r="K35" i="3"/>
  <c r="E172" i="37" s="1"/>
  <c r="L36" i="3"/>
  <c r="C37" i="3"/>
  <c r="M35" i="3"/>
  <c r="C36" i="3"/>
  <c r="C24" i="3"/>
  <c r="I36" i="3"/>
  <c r="C297" i="3"/>
  <c r="I119" i="3"/>
  <c r="F36" i="3"/>
  <c r="F35" i="3" s="1"/>
  <c r="E170" i="37" l="1"/>
  <c r="C171" i="37"/>
  <c r="C172" i="37"/>
  <c r="D170" i="37"/>
  <c r="D169" i="37" s="1"/>
  <c r="C35" i="3"/>
  <c r="L35" i="3"/>
  <c r="I35" i="3"/>
  <c r="AG20" i="3" s="1"/>
  <c r="C170" i="37" l="1"/>
  <c r="C169" i="37"/>
</calcChain>
</file>

<file path=xl/sharedStrings.xml><?xml version="1.0" encoding="utf-8"?>
<sst xmlns="http://schemas.openxmlformats.org/spreadsheetml/2006/main" count="6040" uniqueCount="1868">
  <si>
    <t xml:space="preserve"> </t>
  </si>
  <si>
    <t>Total</t>
  </si>
  <si>
    <t>A</t>
  </si>
  <si>
    <t>B</t>
  </si>
  <si>
    <t>Nefrologie</t>
  </si>
  <si>
    <t>Cardiologie</t>
  </si>
  <si>
    <t>Cronici</t>
  </si>
  <si>
    <t>Dermato-venerologie</t>
  </si>
  <si>
    <t>Geriatrie şi gerontologie</t>
  </si>
  <si>
    <t>Hematologie</t>
  </si>
  <si>
    <t>Medicină generală</t>
  </si>
  <si>
    <t>Neurologie</t>
  </si>
  <si>
    <t>Psihiatrie</t>
  </si>
  <si>
    <t>Recuperare neuro-psiho-motorie</t>
  </si>
  <si>
    <t>Reumatologie</t>
  </si>
  <si>
    <t>Neurochirurgie</t>
  </si>
  <si>
    <t>Oftalmologie</t>
  </si>
  <si>
    <t>ORL</t>
  </si>
  <si>
    <t>Urologie</t>
  </si>
  <si>
    <t>Alte secţii</t>
  </si>
  <si>
    <t>Urban</t>
  </si>
  <si>
    <t>Rural</t>
  </si>
  <si>
    <t>TOTAL</t>
  </si>
  <si>
    <t>Boli infecţioase</t>
  </si>
  <si>
    <t>Endocrinologie</t>
  </si>
  <si>
    <t>Medicină internă</t>
  </si>
  <si>
    <t>Medicina muncii</t>
  </si>
  <si>
    <t>Medicină sportivă</t>
  </si>
  <si>
    <t>Oncologie medicală</t>
  </si>
  <si>
    <t>Pediatrie</t>
  </si>
  <si>
    <t>Pneumologie</t>
  </si>
  <si>
    <t>Chirurgie generală</t>
  </si>
  <si>
    <t>Chirurgie pediatrică</t>
  </si>
  <si>
    <t>Chirurgie toracică</t>
  </si>
  <si>
    <t>Obstetrică- ginecologie</t>
  </si>
  <si>
    <t>Ortopedie şi traumatologie</t>
  </si>
  <si>
    <t>O.R.L.</t>
  </si>
  <si>
    <t>din care:</t>
  </si>
  <si>
    <t>MS.60.4.4A</t>
  </si>
  <si>
    <t xml:space="preserve">CAP. 2 ACTIVITATEA SPITALULUI, A AMBULATORIULUI INTEGRAT ŞI A CABINETELOR MEDICALE DE SPECIALITATE </t>
  </si>
  <si>
    <t>1. Consultaţii de tip ambulator</t>
  </si>
  <si>
    <t>Specificare</t>
  </si>
  <si>
    <t>Adulţi/copii</t>
  </si>
  <si>
    <t>Alergologie, imunologie clinică</t>
  </si>
  <si>
    <t>Chirurgie</t>
  </si>
  <si>
    <t>Diabet  zaharat, nutriţie şi boli de metabolism</t>
  </si>
  <si>
    <t>Gastroente-rologie</t>
  </si>
  <si>
    <t>Planificare familială</t>
  </si>
  <si>
    <t>Recup. medicină fizică şi balneolog</t>
  </si>
  <si>
    <t>Stomatologie</t>
  </si>
  <si>
    <t>Centru de sănătate mintală</t>
  </si>
  <si>
    <t>Alte specialităţi</t>
  </si>
  <si>
    <t>pt. locuitorii din urban</t>
  </si>
  <si>
    <t xml:space="preserve">adulţi </t>
  </si>
  <si>
    <t>copii</t>
  </si>
  <si>
    <t>pt. locuitorii din rural</t>
  </si>
  <si>
    <t>NUMĂR CABINETE</t>
  </si>
  <si>
    <t>2. Tratamente de tip ambulator</t>
  </si>
  <si>
    <t>3. Activitatea structurilor de urgenţă</t>
  </si>
  <si>
    <t>CONSULTAŢII</t>
  </si>
  <si>
    <t>TRATAMENTE</t>
  </si>
  <si>
    <t>TOTAL STOMATOLOGIE</t>
  </si>
  <si>
    <t>Camera de garda</t>
  </si>
  <si>
    <t>UPU/CPU</t>
  </si>
  <si>
    <t>4. Insuficienţă renală cronică</t>
  </si>
  <si>
    <t>Nr.bolnavi cu insuficienţă renală cronică</t>
  </si>
  <si>
    <t>Bolnavi dializaţi</t>
  </si>
  <si>
    <t>Număr total şedinţe de hemodializă</t>
  </si>
  <si>
    <t>Număr schimburi de dializă peritoneală</t>
  </si>
  <si>
    <t>Hemodializă</t>
  </si>
  <si>
    <t>Dializă peritoneală</t>
  </si>
  <si>
    <t>5. Insuficienţă renală acută</t>
  </si>
  <si>
    <t>Număr bolnavi cu insuficienţă renală acută, intoxicaţii, plasmafereză</t>
  </si>
  <si>
    <t>Trataţi cu:</t>
  </si>
  <si>
    <t>Număr total şedinţe de:</t>
  </si>
  <si>
    <t>Hemofiltrare continuă</t>
  </si>
  <si>
    <t>Hemoperfuzie</t>
  </si>
  <si>
    <t>Plasmafereză</t>
  </si>
  <si>
    <t>8. Alte proceduri</t>
  </si>
  <si>
    <t xml:space="preserve">a) Proceduri oncologice                                              </t>
  </si>
  <si>
    <t xml:space="preserve">b) Teste de diagnostic                  </t>
  </si>
  <si>
    <t>c) Proceduri postmortem</t>
  </si>
  <si>
    <t>Rând</t>
  </si>
  <si>
    <t>Nr.şedinţe</t>
  </si>
  <si>
    <t>Nr. EKG</t>
  </si>
  <si>
    <t>Nr. EEG</t>
  </si>
  <si>
    <t>Total proceduri</t>
  </si>
  <si>
    <t>Nr. necropsii</t>
  </si>
  <si>
    <t>Chimioterapie</t>
  </si>
  <si>
    <t>Rontgenterapie</t>
  </si>
  <si>
    <t>urban</t>
  </si>
  <si>
    <t>rural</t>
  </si>
  <si>
    <t>9. Servicii imagistice</t>
  </si>
  <si>
    <t>Nr. fluoroscopii</t>
  </si>
  <si>
    <t>Nr.radiografii</t>
  </si>
  <si>
    <t>Nr.tomografii</t>
  </si>
  <si>
    <t>Nr. angiografii</t>
  </si>
  <si>
    <t>Nr.ecografii</t>
  </si>
  <si>
    <t>Nr.R.M.N.</t>
  </si>
  <si>
    <t>Nr. investigaţii de medicină nucleară</t>
  </si>
  <si>
    <t>Alte servicii imagistice</t>
  </si>
  <si>
    <t>in spital</t>
  </si>
  <si>
    <t>Sânge şi plasmă (în litri)</t>
  </si>
  <si>
    <t>Nr. transfuzii</t>
  </si>
  <si>
    <t>Nr. bolnavi transfuzaţi</t>
  </si>
  <si>
    <t>Accidente</t>
  </si>
  <si>
    <t>din care: decese</t>
  </si>
  <si>
    <t>11. Mişcarea însoţitorilor în spital</t>
  </si>
  <si>
    <t>PATURI</t>
  </si>
  <si>
    <t>ÎNSOŢITORI</t>
  </si>
  <si>
    <t>Om-zile spitalizare (contabile)</t>
  </si>
  <si>
    <t>INDICI</t>
  </si>
  <si>
    <t>Existente la sfărşitul anului</t>
  </si>
  <si>
    <t>Media anuală</t>
  </si>
  <si>
    <t>Zile/paturi scoase temporar din funcţiune</t>
  </si>
  <si>
    <t>Aflaţi</t>
  </si>
  <si>
    <t>Intraţi</t>
  </si>
  <si>
    <t>Ieşiţi</t>
  </si>
  <si>
    <t>Rămaşi</t>
  </si>
  <si>
    <t>Utilizarea paturilor</t>
  </si>
  <si>
    <t>Durata medie de spitalizare</t>
  </si>
  <si>
    <t>Însoţitori pentru copii</t>
  </si>
  <si>
    <t>Însoţitori pentru adulţi</t>
  </si>
  <si>
    <t>12. Mişcarea bolnavilor în spital</t>
  </si>
  <si>
    <t>Denumirea secţiei/compartimentului</t>
  </si>
  <si>
    <t>Secţie/ compartiment (S/C)</t>
  </si>
  <si>
    <t>Număr paturi</t>
  </si>
  <si>
    <t>Număr bolnavi</t>
  </si>
  <si>
    <t>Om-zile spitalizare</t>
  </si>
  <si>
    <t>Indici</t>
  </si>
  <si>
    <t>Cheltuieli medicamente spital</t>
  </si>
  <si>
    <t>Existente la sfârşitul anului</t>
  </si>
  <si>
    <t>Media anuală a paturilor</t>
  </si>
  <si>
    <t>Transferaţi din alte secţii</t>
  </si>
  <si>
    <t>Transferaţi în alte secţii</t>
  </si>
  <si>
    <t>Mortalitatea în spitale</t>
  </si>
  <si>
    <t>Rulajul (bolnav/pat)</t>
  </si>
  <si>
    <t>din rural</t>
  </si>
  <si>
    <t>decedaţi</t>
  </si>
  <si>
    <t>C</t>
  </si>
  <si>
    <t>ATI</t>
  </si>
  <si>
    <t>13. Mişcarea în staţionare din centre de sănătate mintală</t>
  </si>
  <si>
    <t>Unitatea</t>
  </si>
  <si>
    <t>Locuri</t>
  </si>
  <si>
    <t>Bolnavi</t>
  </si>
  <si>
    <t>Om-zile apitalizare (contabile)</t>
  </si>
  <si>
    <t>Media anuală a locurilor</t>
  </si>
  <si>
    <t>Aflaţi la începutul anului</t>
  </si>
  <si>
    <t>Intraţi în cursul anului</t>
  </si>
  <si>
    <t>Durata medie de internare</t>
  </si>
  <si>
    <t>Mortalitatea în staţionar</t>
  </si>
  <si>
    <t>din care: decedaţi</t>
  </si>
  <si>
    <t>Locuri în staţionare pentru adulţi</t>
  </si>
  <si>
    <t>Locuri în staţionare pentru copii</t>
  </si>
  <si>
    <t>14. Infecţii asociate asistenței medicale în unitățile saniatre cu paturi</t>
  </si>
  <si>
    <t>Secţia/ compartimentul</t>
  </si>
  <si>
    <t>Septicemie</t>
  </si>
  <si>
    <t>Respiratorii</t>
  </si>
  <si>
    <t>Digestive</t>
  </si>
  <si>
    <t>Urinare</t>
  </si>
  <si>
    <t>Organe genitale femei</t>
  </si>
  <si>
    <t>Cutanate</t>
  </si>
  <si>
    <t>După: injecţii, puncţii</t>
  </si>
  <si>
    <t>Plagă chirurgicală</t>
  </si>
  <si>
    <t>Alte</t>
  </si>
  <si>
    <t>Decedaţi</t>
  </si>
  <si>
    <t>sub un an</t>
  </si>
  <si>
    <t>1 - 4 ani</t>
  </si>
  <si>
    <t>Nou născuţi</t>
  </si>
  <si>
    <t>Obstetrică</t>
  </si>
  <si>
    <t>Ginecologie</t>
  </si>
  <si>
    <t>Dializă</t>
  </si>
  <si>
    <t>CAP 14. CHELTUIELILE BUGETARE ÎN UNTĂŢILE SANITARE</t>
  </si>
  <si>
    <t>1. Cheltuieli realizate</t>
  </si>
  <si>
    <t>CHELTUIELI REALIZATE - TOTAL, din care pentru:</t>
  </si>
  <si>
    <t>Cheltuieli realizate în spital raportate la:</t>
  </si>
  <si>
    <t>Total cheltuieli pentru medicamente</t>
  </si>
  <si>
    <t>din care, cheltuieli efectuate pentru:</t>
  </si>
  <si>
    <t>Cheltuieli efectuate pentru medicamente în spital raportate la:</t>
  </si>
  <si>
    <t>TOTAL CHELTUIELI</t>
  </si>
  <si>
    <t>Spitalizare de zi</t>
  </si>
  <si>
    <t>Cabinete şcolare   şi studenţeşti</t>
  </si>
  <si>
    <t>Dispensare tbc.</t>
  </si>
  <si>
    <t>Unităţi ambulatorii de specialitate</t>
  </si>
  <si>
    <t>Unităţi sanitare balneare</t>
  </si>
  <si>
    <t>Camera de gardă UPU/CPU</t>
  </si>
  <si>
    <t>Spitale       (sanatorii tbc.)</t>
  </si>
  <si>
    <t>un pat</t>
  </si>
  <si>
    <t>un bolnav</t>
  </si>
  <si>
    <t>o zi spitalizare</t>
  </si>
  <si>
    <t>Clinic</t>
  </si>
  <si>
    <t xml:space="preserve">2. Repartizarea cheltuielilor pentru medicamente din spital pe secţiile şi compartimentele componente </t>
  </si>
  <si>
    <t>ATI COVID</t>
  </si>
  <si>
    <t>ATI COVID COPII</t>
  </si>
  <si>
    <t xml:space="preserve">Boli profesionale  </t>
  </si>
  <si>
    <t>Chirurgie cardio-vasculară</t>
  </si>
  <si>
    <t>Chirurgie maxilo- facială</t>
  </si>
  <si>
    <t>Chirurgie plastică şi reparatorie</t>
  </si>
  <si>
    <t>Chirurgie toracică  - tbc</t>
  </si>
  <si>
    <t>Diabet zaharat, nutriţie şi boli de metabolism</t>
  </si>
  <si>
    <t>Gastro-enterologie</t>
  </si>
  <si>
    <t>Imunologie clinică şi alergologie</t>
  </si>
  <si>
    <t>Neonatologie şi prematuri</t>
  </si>
  <si>
    <t>Obstetrică ginecologie</t>
  </si>
  <si>
    <t>Pneumologie tbc</t>
  </si>
  <si>
    <t>Psihiatrie acuţi</t>
  </si>
  <si>
    <t>Psihiatrie cronici</t>
  </si>
  <si>
    <t>Recuperare medicală</t>
  </si>
  <si>
    <t>Recuperare pediatrică</t>
  </si>
  <si>
    <t>Recuperare medicină fizică şi balneologie</t>
  </si>
  <si>
    <t>Tbc. osteoarticular</t>
  </si>
  <si>
    <t>Toxicologie</t>
  </si>
  <si>
    <t>COVID</t>
  </si>
  <si>
    <t>COVID COPII</t>
  </si>
  <si>
    <t>CLINIC</t>
  </si>
  <si>
    <t>10. Transfuzii - se completeaza dupa sediul unitatii sanitare</t>
  </si>
  <si>
    <t>Clinic/Neclinic</t>
  </si>
  <si>
    <t>prin efectele adverse ale agenţilor terapeutici</t>
  </si>
  <si>
    <t>Spitale (sanatorii tbc.)</t>
  </si>
  <si>
    <t>C27</t>
  </si>
  <si>
    <t>D36</t>
  </si>
  <si>
    <t>E36</t>
  </si>
  <si>
    <t>G36</t>
  </si>
  <si>
    <t>H36</t>
  </si>
  <si>
    <t>J36</t>
  </si>
  <si>
    <t>K36</t>
  </si>
  <si>
    <t>M36</t>
  </si>
  <si>
    <t>N36</t>
  </si>
  <si>
    <t>C36</t>
  </si>
  <si>
    <t>F36</t>
  </si>
  <si>
    <t>I36</t>
  </si>
  <si>
    <t>L36</t>
  </si>
  <si>
    <t>D27</t>
  </si>
  <si>
    <t>B36</t>
  </si>
  <si>
    <t>E45</t>
  </si>
  <si>
    <t>C45</t>
  </si>
  <si>
    <t>E27</t>
  </si>
  <si>
    <t>F27</t>
  </si>
  <si>
    <t>G27</t>
  </si>
  <si>
    <t>H27</t>
  </si>
  <si>
    <t>I27</t>
  </si>
  <si>
    <t>J27</t>
  </si>
  <si>
    <t>K27</t>
  </si>
  <si>
    <t>L27</t>
  </si>
  <si>
    <t>M27</t>
  </si>
  <si>
    <t>N27</t>
  </si>
  <si>
    <t>O27</t>
  </si>
  <si>
    <t>P27</t>
  </si>
  <si>
    <t>Q27</t>
  </si>
  <si>
    <t>R27</t>
  </si>
  <si>
    <t>S27</t>
  </si>
  <si>
    <t>T27</t>
  </si>
  <si>
    <t>U27</t>
  </si>
  <si>
    <t>V27</t>
  </si>
  <si>
    <t>W27</t>
  </si>
  <si>
    <t>X27</t>
  </si>
  <si>
    <t>D45</t>
  </si>
  <si>
    <t>F45</t>
  </si>
  <si>
    <t>Q36</t>
  </si>
  <si>
    <t>T36</t>
  </si>
  <si>
    <t>W36</t>
  </si>
  <si>
    <t>Pneumonii, bronho-pneumonii</t>
  </si>
  <si>
    <t>Anul .....................</t>
  </si>
  <si>
    <t>ARSI</t>
  </si>
  <si>
    <t>Sectii</t>
  </si>
  <si>
    <t>ALERGOLOGIE_SI_IMUNOLOGIE</t>
  </si>
  <si>
    <t>ALERGOLOGIE_SI_IMUNOLOGIE_COPII</t>
  </si>
  <si>
    <t>ATI_1</t>
  </si>
  <si>
    <t>ATI_ARSI</t>
  </si>
  <si>
    <t>ATI_CHIRURGIE_CARDIOVASCULARA</t>
  </si>
  <si>
    <t>ATI_CHIRURGIE_GENERALA</t>
  </si>
  <si>
    <t>ATI_CHIRURGIE_PLASTICA</t>
  </si>
  <si>
    <t>ATI_COPII</t>
  </si>
  <si>
    <t>ATI_NEUROCHIRURGIE</t>
  </si>
  <si>
    <t>ATI_NOU_NASCUTI_DIN_PEDIATRIE</t>
  </si>
  <si>
    <t>ATI_OBSTETRICA_GINECOLOGIE</t>
  </si>
  <si>
    <t>ATI_OFTALMOLOGIE</t>
  </si>
  <si>
    <t>ATI_ORL</t>
  </si>
  <si>
    <t>ATI_ORL_SI_OFTALMOLOGIE</t>
  </si>
  <si>
    <t>ATI_ORTOPEDIE_SI_TRAUMATOLOGIE</t>
  </si>
  <si>
    <t>ATI_POLITRAUMATISME</t>
  </si>
  <si>
    <t>ATI_TOXICOLOGIE</t>
  </si>
  <si>
    <t>TI_CORONARIENI</t>
  </si>
  <si>
    <t>TI_HEPATOLOGIE</t>
  </si>
  <si>
    <t>TI_NEONATOLOGIE</t>
  </si>
  <si>
    <t>ATI_2</t>
  </si>
  <si>
    <t>ATI_3</t>
  </si>
  <si>
    <t>ATI_4</t>
  </si>
  <si>
    <t>ATI_5</t>
  </si>
  <si>
    <t>ATI_COPII_1</t>
  </si>
  <si>
    <t>TI</t>
  </si>
  <si>
    <t>TA_NEONATOLOGIE</t>
  </si>
  <si>
    <t>ATI_COPII_2</t>
  </si>
  <si>
    <t>ATI_COPII_3</t>
  </si>
  <si>
    <t>ATI_COPII_4</t>
  </si>
  <si>
    <t>ATI_COPII_5</t>
  </si>
  <si>
    <t>ATI_COPII_6</t>
  </si>
  <si>
    <t>ATI_UROLOGIE</t>
  </si>
  <si>
    <t>ATI_COVID_1</t>
  </si>
  <si>
    <t>ATI_COVID_2</t>
  </si>
  <si>
    <t>ATI_COVID_COPII</t>
  </si>
  <si>
    <t>BOLI_CRONICE</t>
  </si>
  <si>
    <t>INGRIJIRI_PALIATIVE</t>
  </si>
  <si>
    <t>BOLI_INFECTIOASE_COPII_1</t>
  </si>
  <si>
    <t>HIV_SIDA</t>
  </si>
  <si>
    <t>TA</t>
  </si>
  <si>
    <t>BOLI_INFECTIOASE_COPII_2</t>
  </si>
  <si>
    <t>BOLI_INFECTIOASE_COPII_3</t>
  </si>
  <si>
    <t>BOLI_INFECTIOASE_COPII_4</t>
  </si>
  <si>
    <t>BOLI_INFECTIOASE_COPII_5</t>
  </si>
  <si>
    <t>BOLI_INFECTIOASE_COPII_6</t>
  </si>
  <si>
    <t>BOLI_INFECTIOASE_HIV_SIDA_1</t>
  </si>
  <si>
    <t>BOLI_INFECTIOASE_COPII_HIV_SIDA</t>
  </si>
  <si>
    <t>BOLI_INFECTIOASE_HIV_SIDA_2</t>
  </si>
  <si>
    <t>BOLI_INFECTIOASE_MAPN</t>
  </si>
  <si>
    <t>BOLI_INFECTIOASE_SI_TROPICALE</t>
  </si>
  <si>
    <t>BOLI_INFECTIOASE_SI_TROPICALE_COPII</t>
  </si>
  <si>
    <t>BOLI_INFECŢIOASE_1</t>
  </si>
  <si>
    <t>BOLI_INFECTIOASE_COPII</t>
  </si>
  <si>
    <t>HIV_SIDA_ADULTI_SI_COPII</t>
  </si>
  <si>
    <t>PARAZITOLOGIE</t>
  </si>
  <si>
    <t>BOLI_INFECŢIOASE_2</t>
  </si>
  <si>
    <t>BOLI_INFECŢIOASE_3</t>
  </si>
  <si>
    <t>BOLI_INFECŢIOASE_4</t>
  </si>
  <si>
    <t>BOLI_INFECŢIOASE_5</t>
  </si>
  <si>
    <t>BOLI_INFECŢIOASE_6</t>
  </si>
  <si>
    <t>BOLI_PROFESIONALE</t>
  </si>
  <si>
    <t>RADIOPATOLOGIE</t>
  </si>
  <si>
    <t>CARDIOLOGIE_1</t>
  </si>
  <si>
    <t>CARDIOLOGIE_INTERVENTIONALA</t>
  </si>
  <si>
    <t>CARDIOLOGIE_PEDIATRICA</t>
  </si>
  <si>
    <t>PATOLOGIE_STABILIZATA_SI_CRONICA</t>
  </si>
  <si>
    <t>RECUPERARE_CARDIOLOGIE</t>
  </si>
  <si>
    <t>CARDIOLOGIE_2</t>
  </si>
  <si>
    <t>CARDIOLOGIE_3</t>
  </si>
  <si>
    <t>CARDIOLOGIE_4</t>
  </si>
  <si>
    <t>CARDIOLOGIE_CRONICI</t>
  </si>
  <si>
    <t>CARDIOLOGIE_PATOLOGIE_STABILIZATA_SI_CRONICA</t>
  </si>
  <si>
    <t>CARDIOLOGIE_PEDIATRICA_1</t>
  </si>
  <si>
    <t>CARDIOLOGIE_PEDIATRICA_2</t>
  </si>
  <si>
    <t>CARDIOLOGIE_PEDIATRICA_3</t>
  </si>
  <si>
    <t>CARDIOLOGIE_PENTRU_DIABETICI</t>
  </si>
  <si>
    <t>CHIRURGIE_CARDIACA_SI_A_VASELOR_MARI</t>
  </si>
  <si>
    <t>CHIRURGIE_CARDIOVASCULARA_1</t>
  </si>
  <si>
    <t>CHIRURGIE_CARDIOVASCULARA_COPII</t>
  </si>
  <si>
    <t>CHIRURGIE_TORACICA</t>
  </si>
  <si>
    <t>TRANSPLANT</t>
  </si>
  <si>
    <t>CHIRURGIE_CARDIOVASCULARA_2</t>
  </si>
  <si>
    <t>CHIRURGIE_CARDIOVASCULARA_ADULTI_SI_COPII</t>
  </si>
  <si>
    <t>CHIRURGIE_ENDOCRINA</t>
  </si>
  <si>
    <t>CHIRURGIE_GENERALA_1</t>
  </si>
  <si>
    <t>CHIRURGIE_ENDOSCOPICA</t>
  </si>
  <si>
    <t>CHIRURGIE_HEPATICA</t>
  </si>
  <si>
    <t>CHIRURGIE_LAPAROSCOPICA</t>
  </si>
  <si>
    <t>CHIRURGIE_MAXILO_FACIALA</t>
  </si>
  <si>
    <t>CHIRURGIE_ONCOLOGICA</t>
  </si>
  <si>
    <t>CHIRURGIE_ORALA_SI_MAXILO_FACIALA</t>
  </si>
  <si>
    <t>CHIRURGIE_PEDIATRICA</t>
  </si>
  <si>
    <t>CHIRURGIE_PLASTICA_MICROCHIRURGIE_RECONSTRUCTIVA</t>
  </si>
  <si>
    <t>CHIRURGIE_REPARATORIE_A_PICIORULUI_DIABETIC</t>
  </si>
  <si>
    <t>CHIRURGIE_SI_ORTOPEDIE_INFANTILA_PEDIATRICA</t>
  </si>
  <si>
    <t>CHIRURGIE_TORACICA_SI_ESOFAGIANA</t>
  </si>
  <si>
    <t>CHIRURGIE_VASCULARA</t>
  </si>
  <si>
    <t>CRONICI</t>
  </si>
  <si>
    <t>FLEBOLOGIE</t>
  </si>
  <si>
    <t>NEUROCHIRURGIE</t>
  </si>
  <si>
    <t>OBSTETRICA_GINECOLOGIE</t>
  </si>
  <si>
    <t>OFTALMOLOGIE</t>
  </si>
  <si>
    <t>ORTOPEDIE_SI_TRAUMATOLOGIE</t>
  </si>
  <si>
    <t>TRANSPLANT_HEPATIC</t>
  </si>
  <si>
    <t>UROLOGIE</t>
  </si>
  <si>
    <t>CHIRURGIE_GENERALA_2</t>
  </si>
  <si>
    <t>CHIRURGIE_GENERALA_3</t>
  </si>
  <si>
    <t>CHIRURGIE_GENERALA_4</t>
  </si>
  <si>
    <t>CHIRURGIE_GENERALA_5</t>
  </si>
  <si>
    <t>CHIRURGIE_LAPAROSCOPICA_1</t>
  </si>
  <si>
    <t>CHIRURGIE_LAPAROSCOPICA_2</t>
  </si>
  <si>
    <t>CHIRURGIE_ONCOLOGICA_1</t>
  </si>
  <si>
    <t>CHIRURGIE_ONCOLOGICA_COPII</t>
  </si>
  <si>
    <t>GINECOLOGIE</t>
  </si>
  <si>
    <t>GINECO_ONCOLOGIE</t>
  </si>
  <si>
    <t>CHIRURGIE_ONCOLOGICA_2</t>
  </si>
  <si>
    <t>CHIRURGIE_ONCOLOGICA_3</t>
  </si>
  <si>
    <t>CHIRURGIE_ONCOLOGICA_ORL_CHIRURGIE_CERVICO_FACIALA_SI_ONCOLOGIE_LARINGIANA</t>
  </si>
  <si>
    <t>CHIRURGIE_ORALA_SI_MAXILO_FACIALA_1</t>
  </si>
  <si>
    <t>CHIRURGIE_ORALA_SI_MAXILO_FACIALA_COPII</t>
  </si>
  <si>
    <t>CHIRURGIE_PLASTICA_SI_REPARATORIE_FACIALA</t>
  </si>
  <si>
    <t>CHIRURGIE_ORALA_SI_MAXILO_FACIALA_2</t>
  </si>
  <si>
    <t>CHIRURGIE_ORALA_SI_MAXILO_FACIALA_3</t>
  </si>
  <si>
    <t>CHIRURGIE_ORALA_SI_MAXILO_FACIALA_4</t>
  </si>
  <si>
    <t>CHIRURGIE_ORALA_SI_MAXILO_FACIALA_5</t>
  </si>
  <si>
    <t>CHIRURGIE_PEDIATRICA_1</t>
  </si>
  <si>
    <t>CHIRURGIE_CARDIOVASCULARA</t>
  </si>
  <si>
    <t>ORTOPEDIE_PEDIATRICA</t>
  </si>
  <si>
    <t>CHIRURGIE_PEDIATRICA_2</t>
  </si>
  <si>
    <t>CHIRURGIE_PLASTICA_MICROCHIRURGIE_RECONSTRUCTIVA_ARSI_1</t>
  </si>
  <si>
    <t>CHIRURGIE_PLASTICA_MICROCHIRURGIE_RECONSTRUCTIVA_ARSI_2</t>
  </si>
  <si>
    <t>CHIRURGIE_PLASTICA_MICROCHIRURGIE_RECONSTRUCTIVA_COPII_1</t>
  </si>
  <si>
    <t>CHIRURGIE_PLASTICA_MICROCHIRURGIE_RECONSTRUCTIVA_COPII_2</t>
  </si>
  <si>
    <t>CHIRURGIE_TORACICA_TBC</t>
  </si>
  <si>
    <t>MICROCHIRURGIE_VASCULARA</t>
  </si>
  <si>
    <t>CRONICI_AFECTIUNI_PSIHOSOMATICE</t>
  </si>
  <si>
    <t>CRONICI_TERAPIE_IZOTOPICA</t>
  </si>
  <si>
    <t>CRONICI_1</t>
  </si>
  <si>
    <t>GERIATRIE_SI_GERONTOLOGIE</t>
  </si>
  <si>
    <t>CRONICI_2</t>
  </si>
  <si>
    <t>DERMATOVENEROLOGIE_1</t>
  </si>
  <si>
    <t>DERMATOVENEROLOGIE_COPII</t>
  </si>
  <si>
    <t>DERMATOVENEROLOGIE_2</t>
  </si>
  <si>
    <t>DERMATOVENEROLOGIE_3</t>
  </si>
  <si>
    <t>DIABET_ZAHARAT_NUTRITIE_SI_BOLI_METABOLICE_1</t>
  </si>
  <si>
    <t>DERMATOVENEROLOGIE</t>
  </si>
  <si>
    <t>ENDOCRINOLOGIE</t>
  </si>
  <si>
    <t>MEDICINA_INTERNA</t>
  </si>
  <si>
    <t>DIABET_ZAHARAT_NUTRITIE_SI_BOLI_METABOLICE_2</t>
  </si>
  <si>
    <t>DIABET_ZAHARAT_NUTRITIE_SI_BOLI_METABOLICE_3</t>
  </si>
  <si>
    <t>DIABET_ZAHARAT_NUTRITIE_SI_BOLI_METABOLICE_COPII</t>
  </si>
  <si>
    <t>ENDOCRINOLOGIE_1</t>
  </si>
  <si>
    <t>DIABET_ZAHARAT_NUTRITIE_SI_BOLI_METABOLICE</t>
  </si>
  <si>
    <t>ENDOCRINOLOGIE_COPII</t>
  </si>
  <si>
    <t>GUSA_ENDEMICA_SI_COMPLICATIILE_EI</t>
  </si>
  <si>
    <t>INFERTILITATE_SI_PATOLOGIE_GONADICA</t>
  </si>
  <si>
    <t>PATOLOGIA_TIROIDEI_DE_CORELATIE</t>
  </si>
  <si>
    <t>PATOLOGIE_ENDOCRINO_METABOLICA</t>
  </si>
  <si>
    <t>PATOLOGIE_HIPOFIZARA_SI_NEUROENDOCRINA</t>
  </si>
  <si>
    <t>PATOLOGIE_SUPRARENALA_SI_A_METABOLISMULUI_OSOS</t>
  </si>
  <si>
    <t>ENDOCRINOLOGIE_2</t>
  </si>
  <si>
    <t>ENDOCRINOLOGIE_3</t>
  </si>
  <si>
    <t>ENDOCRINOLOGIE_4</t>
  </si>
  <si>
    <t>ENDOCRINOLOGIE_5</t>
  </si>
  <si>
    <t>ENDOCRINOLOGIE_6</t>
  </si>
  <si>
    <t>ENDOCRINOLOGIE_7</t>
  </si>
  <si>
    <t>GASTROENTEROLOGIE_1</t>
  </si>
  <si>
    <t>GASTROENTEROLOGIE_COPII</t>
  </si>
  <si>
    <t>HEPATOLOGIE</t>
  </si>
  <si>
    <t>GASTROENTEROLOGIE_2</t>
  </si>
  <si>
    <t>GASTROENTEROLOGIE_HEPATOLOGIE</t>
  </si>
  <si>
    <t>ONCOLOGIE_MEDICALA</t>
  </si>
  <si>
    <t>GENETICA_MEDICALA</t>
  </si>
  <si>
    <t>GERIATRIE_SI_GERONTOLOGIE_1</t>
  </si>
  <si>
    <t>PSIHOGERIATRIE</t>
  </si>
  <si>
    <t>GERIATRIE_SI_GERONTOLOGIE_2</t>
  </si>
  <si>
    <t>GERIATRIE_SI_GERONTOLOGIE_3</t>
  </si>
  <si>
    <t>GERIATRIE_SI_GERONTOLOGIE_4</t>
  </si>
  <si>
    <t>GINECOLOGIE_1</t>
  </si>
  <si>
    <t>CHIRURGIE_LAPAROSCOPICA_GINECOLOGICA</t>
  </si>
  <si>
    <t>GINECOLOGIE_2</t>
  </si>
  <si>
    <t>GINECOLOGIE_INFANTILA</t>
  </si>
  <si>
    <t>HEMATOLOGIE_1</t>
  </si>
  <si>
    <t>HEMATOLOGIE_COPII</t>
  </si>
  <si>
    <t>TRANSPLANT_MEDULAR</t>
  </si>
  <si>
    <t>TRANSPLANT_MEDULAR_ADULTI_SI_COPII</t>
  </si>
  <si>
    <t>HEMATOLOGIE_2</t>
  </si>
  <si>
    <t>HEMATOLOGIE_3</t>
  </si>
  <si>
    <t>HEMATOLOGIE_4</t>
  </si>
  <si>
    <t>HEMATOLOGIE_5</t>
  </si>
  <si>
    <t>HEMATOLOGIE_6</t>
  </si>
  <si>
    <t>HEMATOLOGIE_HEMOFILIE</t>
  </si>
  <si>
    <t>HEMATOLOGIE_ONCOLOGIE_PEDIATRICA</t>
  </si>
  <si>
    <t>INGRIJIRI_PALIATIVE_COPII</t>
  </si>
  <si>
    <t>MEDICINA_GENERALA</t>
  </si>
  <si>
    <t>MEDICINA_INTERNA_CRONICI</t>
  </si>
  <si>
    <t>MEDICINA_INTERNA_1</t>
  </si>
  <si>
    <t>CARDIOLOGIE</t>
  </si>
  <si>
    <t>DIALIZA_PERITONEALA</t>
  </si>
  <si>
    <t>GASTROENTEROLOGIE</t>
  </si>
  <si>
    <t>HEMATOLOGIE</t>
  </si>
  <si>
    <t>NEFROLOGIE</t>
  </si>
  <si>
    <t>NEUROLOGIE</t>
  </si>
  <si>
    <t>PNEUMOLOGIE_DIN_SECTIILE_MEDICALE</t>
  </si>
  <si>
    <t>RECUPERARE_MEDICINA_FIZICA_SI_BALNEOLOGIE</t>
  </si>
  <si>
    <t>REUMATOLOGIE</t>
  </si>
  <si>
    <t>MEDICINA_INTERNA_2</t>
  </si>
  <si>
    <t>MEDICINA_INTERNA_3</t>
  </si>
  <si>
    <t>MEDICINA_MATERNO_FETALA</t>
  </si>
  <si>
    <t>NEFROLOGIE_1</t>
  </si>
  <si>
    <t>HEMODIALIZA</t>
  </si>
  <si>
    <t>TOXICOLOGIE</t>
  </si>
  <si>
    <t>NEFROLOGIE_2</t>
  </si>
  <si>
    <t>NEFROLOGIE_3</t>
  </si>
  <si>
    <t>NEFROLOGIE_PEDIATRICA</t>
  </si>
  <si>
    <t>NEFROLOGIE_PENTRU_DIABETICI</t>
  </si>
  <si>
    <t>NEONATOLOGIE_1</t>
  </si>
  <si>
    <t>PREMATURI</t>
  </si>
  <si>
    <t>NEONATOLOGIE_2</t>
  </si>
  <si>
    <t>NEONATOLOGIE_PREMATURI</t>
  </si>
  <si>
    <t>NEUROCHIRURGIE_STEREOTACTICA_SI_FUNCTIONALA</t>
  </si>
  <si>
    <t>NEUROCHIRURGIE_1</t>
  </si>
  <si>
    <t>CHIRURGIE_SPINALA</t>
  </si>
  <si>
    <t>NEUROCHIRURGIE_PEDIATRICA_COPII</t>
  </si>
  <si>
    <t>NEUROCHIRURGIE_2</t>
  </si>
  <si>
    <t>NEUROCHIRURGIE_3</t>
  </si>
  <si>
    <t>NEUROCHIRURGIE_4</t>
  </si>
  <si>
    <t>NEUROCHIRURGIE_5</t>
  </si>
  <si>
    <t>NEUROLOGIE_1</t>
  </si>
  <si>
    <t>PENTRU_BOLNAVI_CU_MIASTENIA_GRAVIS</t>
  </si>
  <si>
    <t>RECUPERARE_CRONICI</t>
  </si>
  <si>
    <t>RECUPERARE_NEUROLOGICA</t>
  </si>
  <si>
    <t>RECUPERARE_NEUROMOTORIE</t>
  </si>
  <si>
    <t>URGENTE_NEUROVASCULARE</t>
  </si>
  <si>
    <t>NEUROLOGIE_2</t>
  </si>
  <si>
    <t>NEUROLOGIE_CRONICI</t>
  </si>
  <si>
    <t>NEUROLOGIE_PEDIATRICA</t>
  </si>
  <si>
    <t>RECUPERARE_NEUROPSIHOMOTORIE</t>
  </si>
  <si>
    <t>NEUROLOGIE_SI_PSIHIATRIE</t>
  </si>
  <si>
    <t>NEUROPSIHIATRIE_ADULTI</t>
  </si>
  <si>
    <t>NEUROPSIHIATRIE_INFANTILA</t>
  </si>
  <si>
    <t>OBSTETRICA_1</t>
  </si>
  <si>
    <t>OBSTETRICA_PATOLOGICA</t>
  </si>
  <si>
    <t>OBSTETRICA_2</t>
  </si>
  <si>
    <t>OBSTETRICA_3</t>
  </si>
  <si>
    <t>OBSTETRICA_4</t>
  </si>
  <si>
    <t>OBSTETRICA_FIZIOLOGICA</t>
  </si>
  <si>
    <t>NEONATOLOGIE</t>
  </si>
  <si>
    <t>OBSTETRICA_GINECOLOGIE_1</t>
  </si>
  <si>
    <t>FERTILIZARE_IN_VITRO</t>
  </si>
  <si>
    <t>NASTERI_PRECIPITATE</t>
  </si>
  <si>
    <t>OBSTETRICA</t>
  </si>
  <si>
    <t>TRATAMENTUL_INFERTILITATII_CUPLULUI_SI_REPRODUCERE_UMANA_ASISTATA</t>
  </si>
  <si>
    <t>OBSTETRICA_GINECOLOGIE_2</t>
  </si>
  <si>
    <t>OBSTETRICA_GINECOLOGIE_3</t>
  </si>
  <si>
    <t>OBSTETRICA_GINECOLOGIE_4</t>
  </si>
  <si>
    <t>OBSTETRICA_GINECOLOGIE_GRAVIDE_CU_RISC</t>
  </si>
  <si>
    <t>OBSTETRICA_GINECOLOGIE_NASTERI_PRECIPITATE</t>
  </si>
  <si>
    <t>OBSTETRICA_GINECOLOGIE_PATOLOGICA</t>
  </si>
  <si>
    <t>STERILITATE_INFERTILITATE</t>
  </si>
  <si>
    <t>OFTALMOLOGIE_1</t>
  </si>
  <si>
    <t>OFTALMOLOGIE_COPII</t>
  </si>
  <si>
    <t>OFTALMOLOGIE_2</t>
  </si>
  <si>
    <t>OFTALMOLOGIE_3</t>
  </si>
  <si>
    <t>OFTALMOLOGIE_COPII_1</t>
  </si>
  <si>
    <t>OFTALMOLOGIE_COPII_2</t>
  </si>
  <si>
    <t>OFTALMOLOGIE_COPII_3</t>
  </si>
  <si>
    <t>ONCOLOGIE_MEDICALA_INGRIJIRI_PALIATIVE_1</t>
  </si>
  <si>
    <t>ONCOLOGIE_MEDICALA_INGRIJIRI_PALIATIVE_2</t>
  </si>
  <si>
    <t>ONCOLOGIE_MEDICALA_1</t>
  </si>
  <si>
    <t>RADIOTERAPIE</t>
  </si>
  <si>
    <t>ONCOLOGIE_MEDICALA_2</t>
  </si>
  <si>
    <t>ONCOLOGIE_PEDIATRICA</t>
  </si>
  <si>
    <t>ONCOLOGIE_TERAPIE_CU_IZOTOPI</t>
  </si>
  <si>
    <t>ORL_CHIRURGIE_AUDIOLOGICA_SI_RINOLOGICA</t>
  </si>
  <si>
    <t>ORL_MICROCHIRURGIE_ORL_SI_FONIATRIE_RECUPERAREA_VOCII</t>
  </si>
  <si>
    <t>ORL_MICROCHIRURGIE_OTOLOGICA</t>
  </si>
  <si>
    <t>IMPLANT_COHLEAR</t>
  </si>
  <si>
    <t>ORL_COPII</t>
  </si>
  <si>
    <t>ORTOPEDIE_SI_TRAUMATOLOGIE_1</t>
  </si>
  <si>
    <t>CHIRURGIE_ARTROSCOPICA</t>
  </si>
  <si>
    <t>ORTOPEDIE_SI_TRAUMATOLOGIE_PEDIATRICA</t>
  </si>
  <si>
    <t>RECUPERARE_MEDICALA</t>
  </si>
  <si>
    <t>RECUPERARE_POSTTRAUMATICA</t>
  </si>
  <si>
    <t>ORTOPEDIE_SI_TRAUMATOLOGIE_2</t>
  </si>
  <si>
    <t>ORTOPEDIE_SI_TRAUMATOLOGIE_3</t>
  </si>
  <si>
    <t>PATURI PENTRU PACIENTI COVID_1</t>
  </si>
  <si>
    <t>PATURI PENTRU PACIENTI COVID_2</t>
  </si>
  <si>
    <t>PATURI PENTRU PACIENTI COVID_3</t>
  </si>
  <si>
    <t>PATURI PENTRU PACIENTI COVID_4</t>
  </si>
  <si>
    <t>PATURI PENTRU PACIENTI COVID_5</t>
  </si>
  <si>
    <t>PATURI PENTRU PACIENTI COVID_COPII_1</t>
  </si>
  <si>
    <t>PATURI PENTRU PACIENTI COVID_COPII_2</t>
  </si>
  <si>
    <t>PATURI PENTRU PACIENTI COVID_COPII_3</t>
  </si>
  <si>
    <t>PATURI PENTRU PACIENTI COVID_COPII_4</t>
  </si>
  <si>
    <t>PEDIATRIE_1</t>
  </si>
  <si>
    <t>HEMATOLOGIE_ONCOLOGIE</t>
  </si>
  <si>
    <t>HEMATOLOGIE_THALASEMII</t>
  </si>
  <si>
    <t>NEONATOLOGIE_DIN_SECTIILE_DE_PEDIATRIE</t>
  </si>
  <si>
    <t>NEONATOLOGIE_PATOLOGICA_DIN_SECTIILE_DE_PEDIATRIE</t>
  </si>
  <si>
    <t>PREMATURI_DIN_SECTIILE_DE_PEDIATRIE</t>
  </si>
  <si>
    <t>PSIHIATRIE_PEDIATRICA</t>
  </si>
  <si>
    <t>RECUPERARE_NUTRITIONALA_SI_METABOLICA_A_SUGARULUI_SI_COPILULUI_MIC</t>
  </si>
  <si>
    <t>RECUPERARE_PEDIATRICA_DISTROFICI</t>
  </si>
  <si>
    <t>PEDIATRIE_2</t>
  </si>
  <si>
    <t>PEDIATRIE_3</t>
  </si>
  <si>
    <t>PEDIATRIE_4</t>
  </si>
  <si>
    <t>PEDIATRIE_5</t>
  </si>
  <si>
    <t>PEDIATRIE_6</t>
  </si>
  <si>
    <t>PEDIATRIE_CRONICI</t>
  </si>
  <si>
    <t>PEDIATRIE_NEFROLOGIE</t>
  </si>
  <si>
    <t>DIALIZA_PERITONEALA_COPII</t>
  </si>
  <si>
    <t>PEDIATRIE_RECUPERARE_PEDIATRICA</t>
  </si>
  <si>
    <t>PNEUMOLOGIE_COPII_DIN_SECTIILE_TBC</t>
  </si>
  <si>
    <t>PNEUMOLOGIE_TBC_COPII</t>
  </si>
  <si>
    <t>PNEUMOLOGIE_DIN_SECTIILE_MEDICALE_COPII</t>
  </si>
  <si>
    <t>PNEUMOLOGIE_DIN_SECTIILE_MEDICALE_CRONICI</t>
  </si>
  <si>
    <t>PNEUMOLOGIE_DIN_SECTIILE_TBC_1</t>
  </si>
  <si>
    <t>PNEUMOLOGIE_TBC</t>
  </si>
  <si>
    <t>PNEUMOLOGIE_TBC_ADULTI</t>
  </si>
  <si>
    <t>PNEUMOLOGIE_TBC_CRONICI</t>
  </si>
  <si>
    <t>PNEUMOLOGIE_TBC_MDR_MULTIDROG_REZISTENTA</t>
  </si>
  <si>
    <t>PNEUMOLOGIE_DIN_SECTIILE_TBC_2</t>
  </si>
  <si>
    <t>PNEUMOLOGIE_DIN_SECTIILE_TBC_3</t>
  </si>
  <si>
    <t>PNEUMOLOGIE_DIN_SECTIILE_TBC_4</t>
  </si>
  <si>
    <t>PNEUMOLOGIE_DIN_SECTIILE_TBC_5</t>
  </si>
  <si>
    <t>PNEUMOLOGIE_DIN_SECTIILE_TBC_6</t>
  </si>
  <si>
    <t>PNEUMOLOGIE_DIN_SECTIILE_TBC_7</t>
  </si>
  <si>
    <t>PNEUMOLOGIE_DIN_SECTIILE_TBC_8</t>
  </si>
  <si>
    <t>PNEUMOLOGIE_DIN_SECTIILE_TBC_COPII</t>
  </si>
  <si>
    <t>PNEUMOLOGIE_DIN_SECTIILE_TBC_CRONICI_1</t>
  </si>
  <si>
    <t>PNEUMOLOGIE_DIN_SECTIILE_TBC_CRONICI_2</t>
  </si>
  <si>
    <t>PNEUMOLOGIE_TBC_1</t>
  </si>
  <si>
    <t>PNEUMOLOGIE_TBC_2</t>
  </si>
  <si>
    <t>PNEUMOLOGIE_TBC_3</t>
  </si>
  <si>
    <t>PNEUMOLOGIE_TBC_4</t>
  </si>
  <si>
    <t>PNEUMOLOGIE_TBC_5</t>
  </si>
  <si>
    <t>PNEUMOLOGIE_TBC_6</t>
  </si>
  <si>
    <t>PNEUMOLOGIE_TBC_CRONICI_1</t>
  </si>
  <si>
    <t>PNEUMOLOGIE_TBC_CRONICI_2</t>
  </si>
  <si>
    <t>PNEUMOLOGIE_TBC_MDR_MULTIDROG_REZISTENTA_1</t>
  </si>
  <si>
    <t>PNEUMOLOGIE_TBC_MDR_MULTIDROG_REZISTENTA_2</t>
  </si>
  <si>
    <t>PNEUMOLOGIE_TBC_MDR_MULTIDROG_REZISTENTA_3</t>
  </si>
  <si>
    <t>PREMATURI_1</t>
  </si>
  <si>
    <t>PREMATURI_2</t>
  </si>
  <si>
    <t>PSIHIATRIE_1</t>
  </si>
  <si>
    <t>BOLNAVI_PSIHICI_CU_TBC_PULMONAR_COD_PENAL</t>
  </si>
  <si>
    <t>COD_PENAL</t>
  </si>
  <si>
    <t>CRONICI_TERAPIE_OCUPATIONALA_SI_REABILITARE</t>
  </si>
  <si>
    <t>INTERNARI_NEVOLUNTARE</t>
  </si>
  <si>
    <t>NEVROZE</t>
  </si>
  <si>
    <t>POSTCURA_POLITOXICOMANIE_SI_ADICTII</t>
  </si>
  <si>
    <t>POSTCURA_TOXICOMANIE</t>
  </si>
  <si>
    <t>PSIHIATRIE_ACUTI</t>
  </si>
  <si>
    <t>PSIHIATRIE_CRONICI</t>
  </si>
  <si>
    <t>PSIHIATRIE_PEDIATRICA_COPII</t>
  </si>
  <si>
    <t>PSIHIATRIE_2</t>
  </si>
  <si>
    <t>PSIHIATRIE_3</t>
  </si>
  <si>
    <t>PSIHIATRIE_ACUTI_1</t>
  </si>
  <si>
    <t>ALCOOLISM</t>
  </si>
  <si>
    <t>CURA_TOXICODEPENDENTE</t>
  </si>
  <si>
    <t>PSIHIATRIE</t>
  </si>
  <si>
    <t>TOXICOMANIE</t>
  </si>
  <si>
    <t>URGENTE_PSIHIATRICE</t>
  </si>
  <si>
    <t>PSIHIATRIE_ACUTI_2</t>
  </si>
  <si>
    <t>PSIHIATRIE_ACUTI_3</t>
  </si>
  <si>
    <t>PSIHIATRIE_ACUTI_4</t>
  </si>
  <si>
    <t>PSIHIATRIE_ACUTI_5</t>
  </si>
  <si>
    <t>PSIHIATRIE_ACUTI_6</t>
  </si>
  <si>
    <t>PSIHIATRIE_ACUTI_7</t>
  </si>
  <si>
    <t>PSIHIATRIE_ACUTI_8</t>
  </si>
  <si>
    <t>PSIHIATRIE_ACUTI_9</t>
  </si>
  <si>
    <t>PSIHIATRIE_ACUTI_10</t>
  </si>
  <si>
    <t>PSIHIATRIE_ACUTI_11</t>
  </si>
  <si>
    <t>PSIHIATRIE_ACUTI_12</t>
  </si>
  <si>
    <t>PSIHIATRIE_ACUTI_13</t>
  </si>
  <si>
    <t>PSIHIATRIE_ACUTI_14</t>
  </si>
  <si>
    <t>PSIHIATRIE_ACUTI_15</t>
  </si>
  <si>
    <t>PSIHIATRIE_ACUTI_16</t>
  </si>
  <si>
    <t>PSIHIATRIE_CRONICI_COPII</t>
  </si>
  <si>
    <t>PSIHIATRIE_CRONICI_1</t>
  </si>
  <si>
    <t>BOLNAVI_PSIHICI_CU_TBC_PULMONAR</t>
  </si>
  <si>
    <t>DEMENTA_SENILA_SI_BOALA_ALZHEIMER</t>
  </si>
  <si>
    <t>PSIHIATRIE_DEMENTE</t>
  </si>
  <si>
    <t>TERAPIE_OCUPATIONALA_SI_ERGOTERAPIE</t>
  </si>
  <si>
    <t>PSIHIATRIE_CRONICI_2</t>
  </si>
  <si>
    <t>PSIHIATRIE_CRONICI_3</t>
  </si>
  <si>
    <t>PSIHIATRIE_CRONICI_4</t>
  </si>
  <si>
    <t>PSIHIATRIE_CRONICI_5</t>
  </si>
  <si>
    <t>PSIHIATRIE_CRONICI_6</t>
  </si>
  <si>
    <t>PSIHIATRIE_CRONICI_7</t>
  </si>
  <si>
    <t>PSIHIATRIE_CRONICI_8</t>
  </si>
  <si>
    <t>PSIHIATRIE_CRONICI_9</t>
  </si>
  <si>
    <t>PSIHIATRIE_CRONICI_10</t>
  </si>
  <si>
    <t>PSIHIATRIE_CRONICI_11</t>
  </si>
  <si>
    <t>PSIHIATRIE_CRONICI_12</t>
  </si>
  <si>
    <t>PSIHIATRIE_CRONICI_13</t>
  </si>
  <si>
    <t>PSIHIATRIE_CRONICI_14</t>
  </si>
  <si>
    <t>PSIHIATRIE_CRONICI_15</t>
  </si>
  <si>
    <t>PSIHIATRIE_CRONICI_16</t>
  </si>
  <si>
    <t>PSIHIATRIE_DROGODEPENDENTA</t>
  </si>
  <si>
    <t>PSIHIATRIE_GERONTOPSIHIATRIE</t>
  </si>
  <si>
    <t>TOXICOMANIE_DEZINTOXICARE</t>
  </si>
  <si>
    <t>PSIHIATRIE_PSIHOSOMATICA</t>
  </si>
  <si>
    <t>PSIHIATRIE_PSIHOZE</t>
  </si>
  <si>
    <t>PSIHIATRIE_TOXICOMANIE_1</t>
  </si>
  <si>
    <t>PSIHIATRIE_TOXICOMANIE_2</t>
  </si>
  <si>
    <t>RADIOTERAPIE_1</t>
  </si>
  <si>
    <t>COBALTOTERAPIE</t>
  </si>
  <si>
    <t>CURIETERAPIE</t>
  </si>
  <si>
    <t>MEDICINA_NUCLEARA</t>
  </si>
  <si>
    <t>TERAPIE_CU_IZOTOPI</t>
  </si>
  <si>
    <t>RADIOTERAPIE_2</t>
  </si>
  <si>
    <t>RADIOTERAPIE_3</t>
  </si>
  <si>
    <t>RADIOTERAPIE_M_AP_N</t>
  </si>
  <si>
    <t>RADIOTERAPIE_CRONICI</t>
  </si>
  <si>
    <t>RECUPERARE_CARDIOLOGIE_COPII</t>
  </si>
  <si>
    <t>RECUPERARE_MEDICALA_CARDIOVASCULARA</t>
  </si>
  <si>
    <t>RECUPERARE_MEDICALA_CRONICI_DIABET_SI_HEMOFILIE</t>
  </si>
  <si>
    <t>RECUPERARE_MEDICALA_NEUROPSIHOMOTORIE_COPII</t>
  </si>
  <si>
    <t>RECUPERARE_MEDICALA_ORTOPEDIE_SI_TRAUMATOLOGIE_1</t>
  </si>
  <si>
    <t>RECUPERARE_MEDICALA_ORTOPEDIE_SI_TRAUMATOLOGIE_2</t>
  </si>
  <si>
    <t>RECUPERARE_MEDICALA_RESPIRATORIE_1</t>
  </si>
  <si>
    <t>RECUPERARE_MEDICALA_RESPIRATORIE_2</t>
  </si>
  <si>
    <t>RECUPERARE_MEDICALA_RESPIRATORIE_3</t>
  </si>
  <si>
    <t>RECUPERARE_MEDICINA_FIZICA_SI_BALNEOLOGIE_1</t>
  </si>
  <si>
    <t>RECUPERARE_BOLI_RESPIRATORII</t>
  </si>
  <si>
    <t>RECUPERARE_NEUROMOTORIE_COPII</t>
  </si>
  <si>
    <t>RECUPERARE_ORTOPEDIE_SI_TRAUMATOLOGIE</t>
  </si>
  <si>
    <t>RECUPERARE_REUMATOLOGICA</t>
  </si>
  <si>
    <t>RECUPERARE_MEDICINA_FIZICA_SI_BALNEOLOGIE_2</t>
  </si>
  <si>
    <t>RECUPERARE_MEDICINA_FIZICA_SI_BALNEOLOGIE_3</t>
  </si>
  <si>
    <t>RECUPERARE_MEDICINA_FIZICA_SI_BALNEOLOGIE_COPII_1</t>
  </si>
  <si>
    <t>RECUPERARE_MEDICINA_FIZICA_SI_BALNEOLOGIE_COPII_2</t>
  </si>
  <si>
    <t>RECUPERARE_NEUROLOGICA_1</t>
  </si>
  <si>
    <t>RECUPERARE_NEUROLOGICA_2</t>
  </si>
  <si>
    <t>RECUPERARE_NEUROLOGICA_COPII</t>
  </si>
  <si>
    <t>RECUPERARE_NEUROLOGICA_CRONICI_1</t>
  </si>
  <si>
    <t>RECUPERARE_NEUROLOGICA_CRONICI_2</t>
  </si>
  <si>
    <t>RECUPERARE_NEUROMOTORIE_COPII_1</t>
  </si>
  <si>
    <t>RECUPERARE_NEUROMOTORIE_COPII_2</t>
  </si>
  <si>
    <t>RECUPERARE_NEUROMUSCULARA</t>
  </si>
  <si>
    <t>RECUPERARE_NEUROPSIHOMOTORIE_COPII</t>
  </si>
  <si>
    <t>RECUPERARE_NEUROPSIHOMOTORIE_SI_POSTTRAUMATICA_COPII</t>
  </si>
  <si>
    <t>RECUPERARE_ORL_COPII_CU_HANDICAP_AUZ_VORBIRE_CIUBOTICA_CUCULUI</t>
  </si>
  <si>
    <t>RECUPERARE_TRAUMATOLOGICA_VERTEBROMEDULARA_SI_NEUROMOTORIE</t>
  </si>
  <si>
    <t>REUMATOLOGIE_1</t>
  </si>
  <si>
    <t>REUMATOLOGIE_2</t>
  </si>
  <si>
    <t>REUMATOLOGIE_3</t>
  </si>
  <si>
    <t>TBC_OSTEOARTICULAR</t>
  </si>
  <si>
    <t>TOXICOLOGIE_1</t>
  </si>
  <si>
    <t>TOXICOLOGIE_COPII</t>
  </si>
  <si>
    <t>TOXICOLOGIE_2</t>
  </si>
  <si>
    <t>TOXICOMANIE_ELEVI_SI_STUDENTI</t>
  </si>
  <si>
    <t>TOXICOMANIE_COPII</t>
  </si>
  <si>
    <t>UROLOGIE_1</t>
  </si>
  <si>
    <t>ENDOUROLOGIE</t>
  </si>
  <si>
    <t>LITOTRITIE</t>
  </si>
  <si>
    <t>TRANSPLANT_RENAL</t>
  </si>
  <si>
    <t>UROLOGIE_COPII</t>
  </si>
  <si>
    <t>UROLOGIE_2</t>
  </si>
  <si>
    <t>UROLOGIE_3</t>
  </si>
  <si>
    <t>UROLOGIE_4</t>
  </si>
  <si>
    <t>UNITATE_ARSI_GRAV</t>
  </si>
  <si>
    <t>UNITATE_DE_INGRIJIRE_ARSI_GRAV</t>
  </si>
  <si>
    <t>AdresaC14</t>
  </si>
  <si>
    <t>ATI|ATI_COPII</t>
  </si>
  <si>
    <t>ATI_COVID_</t>
  </si>
  <si>
    <t>CHIRURGIE_CARDIOVASCULARA_</t>
  </si>
  <si>
    <t>ATI_COPII|ATI|CHIRURGIE_TORACICA</t>
  </si>
  <si>
    <t>CHIRURGIE_CARDIACA_SI_A_VASELOR_MARI|CHIRURGIE_CARDIOVASCULARA_ADULTI_SI_COPII</t>
  </si>
  <si>
    <t>ARSI|ATI|CHIRURGIE_MAXILO_FACIALA|CHIRURGIE_ORALA_SI_MAXILO_FACIALA|CHIRURGIE_PEDIATRICA|CHIRURGIE_PLASTICA_MICROCHIRURGIE_RECONSTRUCTIVA|CHIRURGIE_SI_ORTOPEDIE_INFANTILA_PEDIATRICA|CHIRURGIE_TORACICA|CHIRURGIE_TORACICA_SI_ESOFAGIANA|CRONICI|NEUROCHIRURGIE|OBSTETRICA_GINECOLOGIE|OFTALMOLOGIE|ORL|ORTOPEDIE_SI_TRAUMATOLOGIE|UROLOGIE</t>
  </si>
  <si>
    <t>CHIRURGIE_ARTROSCOPICA|CHIRURGIE_SPINALA|CHIRURGIE_LAPAROSCOPICA_GINECOLOGICA</t>
  </si>
  <si>
    <t>CHIRURGIE_ORALA_SI_MAXILO_FACIALA_</t>
  </si>
  <si>
    <t>ATI|CHIRURGIE_PLASTICA_MICROCHIRURGIE_RECONSTRUCTIVA|CHIRURGIE_PLASTICA_SI_REPARATORIE_FACIALA|ORL</t>
  </si>
  <si>
    <t>CHIRURGIE_MAXILO_FACIALA|CHIRURGIE_ORALA_SI_MAXILO_FACIALA</t>
  </si>
  <si>
    <t>CHIRURGIE_PEDIATRICA_</t>
  </si>
  <si>
    <t>ATI|CHIRURGIE_CARDIOVASCULARA|NEUROCHIRURGIE|OFTALMOLOGIE|ORL|ORTOPEDIE_PEDIATRICA|UROLOGIE</t>
  </si>
  <si>
    <t>CHIRURGIE_TORACICA|CHIRURGIE_TORACICA_SI_ESOFAGIANA</t>
  </si>
  <si>
    <t>CRONICI_</t>
  </si>
  <si>
    <t>DERMATOVENEROLOGIE_</t>
  </si>
  <si>
    <t>DIABET_ZAHARAT_NUTRITIE_SI_BOLI_METABOLICE_</t>
  </si>
  <si>
    <t>DERMATOVENEROLOGIE|ENDOCRINOLOGIE</t>
  </si>
  <si>
    <t>ENDOCRINOLOGIE_</t>
  </si>
  <si>
    <t>GASTROENTEROLOGIE_</t>
  </si>
  <si>
    <t>GERIATRIE_SI_GERONTOLOGIE_</t>
  </si>
  <si>
    <t>GINECOLOGIE_</t>
  </si>
  <si>
    <t>GINECOLOGIE|GINECO_ONCOLOGIE</t>
  </si>
  <si>
    <t>HEMATOLOGIE_|HEMATOLOGIE_HEMOFILIE</t>
  </si>
  <si>
    <t>HEMATOLOGIE_THALASEMII|HEMATOLOGIE</t>
  </si>
  <si>
    <t>MEDICINA_INTERNA_|PNEUMOLOGIE_DIN_SECTIILE_MEDICALE</t>
  </si>
  <si>
    <t>ALERGOLOGIE_SI_IMUNOLOGIE|BOLI_PROFESIONALE|CARDIOLOGIE|CRONICI|DERMATOVENEROLOGIE|DIABET_ZAHARAT_NUTRITIE_SI_BOLI_METABOLICE|DIALIZA_PERITONEALA|ENDOCRINOLOGIE|GASTROENTEROLOGIE|GERIATRIE_SI_GERONTOLOGIE|HEMATOLOGIE|NEFROLOGIE|NEUROLOGIE|ONCOLOGIE_MEDICALA|RECUPERARE_MEDICINA_FIZICA_SI_BALNEOLOGIE|REUMATOLOGIE</t>
  </si>
  <si>
    <t>MEDICINA_INTERNA_CRONICI|PNEUMOLOGIE_DIN_SECTIILE_MEDICALE_CRONICI</t>
  </si>
  <si>
    <t>NEFROLOGIE_|NEFROLOGIE_PEDIATRICA|NEFROLOGIE_PENTRU_DIABETICI|PEDIATRIE_NEFROLOGIE</t>
  </si>
  <si>
    <t>MEDICINA_INTERNA|TOXICOLOGIE</t>
  </si>
  <si>
    <t>NEFROLOGIE|DIALIZA_PERITONEALA</t>
  </si>
  <si>
    <t>NEONATOLOGIE_|NEONATOLOGIE_PREMATURI|PREMATURI_</t>
  </si>
  <si>
    <t>NEONATOLOGIE|PREMATURI|NEONATOLOGIE_DIN_SECTIILE_DE_PEDIATRIE|NEONATOLOGIE_PATOLOGICA_DIN_SECTIILE_DE_PEDIATRIE|PREMATURI_DIN_SECTIILE_DE_PEDIATRIE</t>
  </si>
  <si>
    <t>NEUROCHIRURGIE_</t>
  </si>
  <si>
    <t>ATI|CHIRURGIE_SPINALA|CRONICI</t>
  </si>
  <si>
    <t>NEUROLOGIE_|NEUROLOGIE_PEDIATRICA</t>
  </si>
  <si>
    <t>CRONICI|RECUPERARE_CRONICI|RECUPERARE_NEUROLOGICA|RECUPERARE_NEUROMOTORIE|RECUPERARE_NEUROPSIHOMOTORIE</t>
  </si>
  <si>
    <t>NEUROLOGIE_CRONICI|NEUROLOGIE_SI_PSIHIATRIE</t>
  </si>
  <si>
    <t>OBSTETRICA_|OBSTETRICA_PATOLOGICA</t>
  </si>
  <si>
    <t>OBSTETRICA|OBSTETRICA_PATOLOGICA</t>
  </si>
  <si>
    <t>OBSTETRICA_GINECOLOGIE_|MEDICINA_MATERNO_FETALA</t>
  </si>
  <si>
    <t>ATI|GINECOLOGIE|GINECO_ONCOLOGIE|NEONATOLOGIE|OBSTETRICA|OBSTETRICA_PATOLOGICA|PREMATURI</t>
  </si>
  <si>
    <t>OBSTETRICA_GINECOLOGIE_GRAVIDE_CU_RISC|OBSTETRICA_GINECOLOGIE_PATOLOGICA|OBSTETRICA_GINECOLOGIE_NASTERI_PRECIPITATE</t>
  </si>
  <si>
    <t>OFTALMOLOGIE_</t>
  </si>
  <si>
    <t>OFTALMOLOGIE_COPII_</t>
  </si>
  <si>
    <t>ONCOLOGIE_MEDICALA_|RADIOTERAPIE_|RADIOTERAPIE_M_AP_N</t>
  </si>
  <si>
    <t>HEMATOLOGIE|INGRIJIRI_PALIATIVE</t>
  </si>
  <si>
    <t>ONCOLOGIE_PEDIATRICA|CRONICI_TERAPIE_IZOTOPICA|HEMATOLOGIE_ONCOLOGIE_PEDIATRICA|RADIOTERAPIE_CRONICI</t>
  </si>
  <si>
    <t>ATI|CHIRURGIE_MAXILO_FACIALA|CHIRURGIE_ORALA_SI_MAXILO_FACIALA</t>
  </si>
  <si>
    <t>ORTOPEDIE_SI_TRAUMATOLOGIE_</t>
  </si>
  <si>
    <t>ATI|CHIRURGIE_ARTROSCOPICA|CHIRURGIE_SPINALA|RECUPERARE_CRONICI|RECUPERARE_MEDICALA|RECUPERARE_POSTTRAUMATICA</t>
  </si>
  <si>
    <t>ORTOPEDIE_SI_TRAUMATOLOGIE|ORTOPEDIE_PEDIATRICA</t>
  </si>
  <si>
    <t>PEDIATRIE_</t>
  </si>
  <si>
    <t>ALERGOLOGIE_SI_IMUNOLOGIE|CARDIOLOGIE|CRONICI|DERMATOVENEROLOGIE|DIABET_ZAHARAT_NUTRITIE_SI_BOLI_METABOLICE|DIALIZA_PERITONEALA|ENDOCRINOLOGIE|GASTROENTEROLOGIE|GENETICA_MEDICALA|HEMATOLOGIE_ONCOLOGIE|HEMATOLOGIE_THALASEMII|HEMATOLOGIE|HIV_SIDA|NEFROLOGIE|NEONATOLOGIE_DIN_SECTIILE_DE_PEDIATRIE|NEONATOLOGIE_PATOLOGICA_DIN_SECTIILE_DE_PEDIATRIE|NEUROLOGIE_PEDIATRICA|NEUROPSIHIATRIE_INFANTILA|ONCOLOGIE_PEDIATRICA|PREMATURI_DIN_SECTIILE_DE_PEDIATRIE|PSIHIATRIE_PEDIATRICA|RECUPERARE_NEUROMOTORIE|RECUPERARE_NUTRITIONALA_SI_METABOLICA_A_SUGARULUI_SI_COPILULUI_MIC|RECUPERARE_PEDIATRICA_DISTROFICI|TOXICOLOGIE</t>
  </si>
  <si>
    <t>PNEUMOLOGIE_DIN_SECTIILE_TBC_</t>
  </si>
  <si>
    <t>PNEUMOLOGIE_TBC|PNEUMOLOGIE_TBC_COPII|PNEUMOLOGIE_TBC_CRONICI|PNEUMOLOGIE_TBC_MDR_MULTIDROG_REZISTENTA</t>
  </si>
  <si>
    <t>PNEUMOLOGIE_TBC_</t>
  </si>
  <si>
    <t>PSIHIATRIE_</t>
  </si>
  <si>
    <t>BOLNAVI_PSIHICI_CU_TBC_PULMONAR_COD_PENAL|COD_PENAL|CRONICI_TERAPIE_OCUPATIONALA_SI_REABILITARE|PSIHIATRIE_ACUTI|PSIHIATRIE_CRONICI|RECUPERARE_CRONICI|POSTCURA_POLITOXICOMANIE_SI_ADICTII|POSTCURA_TOXICOMANIE</t>
  </si>
  <si>
    <t>NEUROPSIHIATRIE_ADULTI|NEUROPSIHIATRIE_INFANTILA|PSIHIATRIE_PSIHOSOMATICA|PSIHIATRIE_PSIHOZE|PSIHIATRIE_GERONTOPSIHIATRIE|PSIHIATRIE_PEDIATRICA_COPII</t>
  </si>
  <si>
    <t>COD_PENAL|NEUROPSIHIATRIE_INFANTILA|PSIHIATRIE|PSIHIATRIE_CRONICI</t>
  </si>
  <si>
    <t>PSIHIATRIE_CRONICI_</t>
  </si>
  <si>
    <t>RECUPERARE_ORL_COPII_CU_HANDICAP_AUZ_VORBIRE_CIUBOTICA_CUCULUI|RECUPERARE_TRAUMATOLOGICA_VERTEBROMEDULARA_SI_NEUROMOTORIE|RECUPERARE_ORTOPEDIE_SI_TRAUMATOLOGIE</t>
  </si>
  <si>
    <t>RECUPERARE_NEUROPSIHOMOTORIE|RECUPERARE_NEUROPSIHOMOTORIE_COPII</t>
  </si>
  <si>
    <t>RECUPERARE_PEDIATRICA_DISTROFICI|PEDIATRIE_RECUPERARE_PEDIATRICA</t>
  </si>
  <si>
    <t>RECUPERARE_MEDICINA_FIZICA_SI_BALNEOLOGIE_</t>
  </si>
  <si>
    <t xml:space="preserve">RECUPERARE_BOLI_CARDIOVASCULARE|RECUPERARE_BOLI_RESPIRATORII|RECUPERARE_NEUROLOGICA|RECUPERARE_NEUROMOTORIE_COPII|RECUPERARE_ORTOPEDIE_SI_TRAUMATOLOGIE|RECUPERARE_POSTTRAUMATICA|RECUPERARE_REUMATOLOGICA
</t>
  </si>
  <si>
    <t>REUMATOLOGIE_</t>
  </si>
  <si>
    <t>TOXICOLOGIE_</t>
  </si>
  <si>
    <t>ATI_TOXICOLOGIE|TOXICOLOGIE</t>
  </si>
  <si>
    <t>UROLOGIE_</t>
  </si>
  <si>
    <t>INGRIJIRI_PALIATIVE|INGRIJIRI_PALIATIVE_COPII|ONCOLOGIE_MEDICALA_INGRIJIRI_PALIATIVE_</t>
  </si>
  <si>
    <t>PATURI PENTRU PACIENTI COVID_</t>
  </si>
  <si>
    <t>PATURI PENTRU PACIENTI COVID_COPII_</t>
  </si>
  <si>
    <t>se aduna SECTII curate se aduna la A</t>
  </si>
  <si>
    <t>Ce subsectii se scad care au mama B separate prin |</t>
  </si>
  <si>
    <t>Denumirea_Sectiei_mama se aduna toata</t>
  </si>
  <si>
    <t>Se aduna Subsectii a caror mama este diferita de mama din B separate prin |</t>
  </si>
  <si>
    <t>Genetică Medicală</t>
  </si>
  <si>
    <t>A36</t>
  </si>
  <si>
    <t>O36</t>
  </si>
  <si>
    <t>P36</t>
  </si>
  <si>
    <t>R36</t>
  </si>
  <si>
    <t>S36</t>
  </si>
  <si>
    <t>U36</t>
  </si>
  <si>
    <t>V36</t>
  </si>
  <si>
    <t>X36</t>
  </si>
  <si>
    <t>A45</t>
  </si>
  <si>
    <t>B45</t>
  </si>
  <si>
    <t>RECUPERARE_BOLI_CARDIOVASCULARE_1</t>
  </si>
  <si>
    <t>RECUPERARE_BOLI_CARDIOVASCULARE</t>
  </si>
  <si>
    <t>RECUPERARE_BOLI_CARDIOVASCULARE_2</t>
  </si>
  <si>
    <t>RECUPERARE_BOLI_CARDIOVASCULARE_3</t>
  </si>
  <si>
    <t>RECUPERARE_BOLI_CARDIOVASCULARE_4</t>
  </si>
  <si>
    <t>RECUPERARE_BOLI_CARDIOVASCULARE_5</t>
  </si>
  <si>
    <t>RECUPERARE_BOLI_CARDIOVASCULARE_6</t>
  </si>
  <si>
    <t>RECUPERARE_BOLI_CARDIOVASCULARE_7</t>
  </si>
  <si>
    <t>RECUPERARE_BOLI_CARDIOVASCULARE_8</t>
  </si>
  <si>
    <t>RECUPERARE_BOLI_CARDIOVASCULARE_9</t>
  </si>
  <si>
    <t>RECUPERARE_BOLI_CARDIOVASCULARE_10</t>
  </si>
  <si>
    <t>RECUPERARE_MEDICALA|RECUPERARE_MEDICALA_CARDIOVASCULARA|RECUPERARE_MEDICALA_CRONICI_DIABET_SI_HEMOFILIE||RECUPERARE_MEDICALA_ORTOPEDIE_SI_TRAUMATOLOGIE_|RECUPERARE_MEDICALA_RESPIRATORIE_|RECUPERARE_CARDIOLOGIE_COPII|RECUPERARE_BOLI_CARDIOVASCULARE_|RECUPERARE_NEUROMOTORIE_COPII_|RECUPERARE_NEUROMOTORIE|RECUPERARE_NEUROLOGICA_|RECUPERARE_NEUROLOGICA_COPII|RECUPERARE_NEUROLOGICA_CRONICI_|RECUPERARE_NEUROMUSCULARA</t>
  </si>
  <si>
    <t>PSIHIATRIE_ACUTI|PSIHIATRIE_PEDIATRICA_COPII|PSIHIATRIE|INGRIJIRI_PALIATIVE</t>
  </si>
  <si>
    <t>ATI_|ATI_COPII_</t>
  </si>
  <si>
    <t>BOLI_INFECTIOASE_MAPN|HIV_SIDA</t>
  </si>
  <si>
    <t>CHIRURGIE_PLASTICA_MICROCHIRURGIE_RECONSTRUCTIVA|ARSI|CHIRURGIE_PLASTICA_SI_REPARATORIE_FACIALA</t>
  </si>
  <si>
    <t>NEUROLOGIE_PEDIATRICA|NEUROLOGIE</t>
  </si>
  <si>
    <t>ONCOLOGIE_MEDICALA|HEMATOLOGIE_ONCOLOGIE|ONCOLOGIE_PEDIATRICA</t>
  </si>
  <si>
    <t>PSIHIATRIE_PEDIATRICA|NEUROPSIHIATRIE_INFANTILA|PSIHOGERIATRIE|PSIHIATRIE|PSIHIATRIE_PEDIATRICA_COPII</t>
  </si>
  <si>
    <t>POSTCURA_POLITOXICOMANIE_SI_ADICTII|POSTCURA_TOXICOMANIE|TOXICOMANIE_DEZINTOXICARE|PSIHIATRIE_ACUTI</t>
  </si>
  <si>
    <t>COD_PENAL|BOLNAVI_PSIHICI_CU_TBC_PULMONAR_COD_PENAL|CRONICI_TERAPIE_OCUPATIONALA_SI_REABILITARE|PSIHIATRIE_CRONICI</t>
  </si>
  <si>
    <t>RECUPERARE_CRONICI|RECUPERARE_NEUROLOGICA|RECUPERARE_NEUROMOTORIE|RECUPERARE_BOLI_CARDIOVASCULARE|RECUPERARE_BOLI_RESPIRATORII|RECUPERARE_NEUROLOGICA|RECUPERARE_NEUROMOTORIE_COPII|RECUPERARE_ORTOPEDIE_SI_TRAUMATOLOGIE|RECUPERARE_POSTTRAUMATICA|RECUPERARE_REUMATOLOGICA|RECUPERARE_CARDIOLOGIE|RECUPERARE_MEDICALA</t>
  </si>
  <si>
    <t>BOLI_INFECŢIOASE_|BOLI_INFECTIOASE_SI_TROPICALE|BOLI_INFECTIOASE_COPII_|BOLI_INFECTIOASE_HIV_SIDA_</t>
  </si>
  <si>
    <t>CARDIOLOGIE_CRONICI|CARDIOLOGIE_INTERVENTIONALA|CARDIOLOGIE_PATOLOGIE_STABILIZATA_SI_CRONICA|CARDIOLOGIE_PENTRU_DIABETICI</t>
  </si>
  <si>
    <t>CARDIOLOGIE_|CARDIOLOGIE_PEDIATRICA_</t>
  </si>
  <si>
    <t>CHIRURGIE_PEDIATRICA|CHIRURGIE_SI_ORTOPEDIE_INFANTILA_PEDIATRICA|CHIRURGIE_ONCOLOGICA_COPII</t>
  </si>
  <si>
    <t>CHIRURGIE_ENDOCRINA|CHIRURGIE_LAPAROSCOPICA_|CHIRURGIE_ONCOLOGICA_|CHIRURGIE_ONCOLOGICA_ORL_CHIRURGIE_CERVICO_FACIALA_SI_ONCOLOGIE_LARINGIANA|ORL_CHIRURGIE_AUDIOLOGICA_SI_RINOLOGICA|ORL_MICROCHIRURGIE_ORL_SI_FONIATRIE_RECUPERAREA_VOCII</t>
  </si>
  <si>
    <t>PSIHIATRIE_TOXICOMANIE_|TOXICOMANIE_ELEVI_SI_STUDENTI</t>
  </si>
  <si>
    <t>PSIHIATRIE_ACUTI_|TOXICOMANIE|PSIHIATRIE_DROGODEPENDENTA</t>
  </si>
  <si>
    <t>Criterii aiurea</t>
  </si>
  <si>
    <t>Denumirea sectiei (o singura sectie) din copac</t>
  </si>
  <si>
    <t>Denumirea subsectiilor care raman pe loc separate intre ele cu |</t>
  </si>
  <si>
    <t>TI|TA_NEONATOLOGIE</t>
  </si>
  <si>
    <t>HIV_SIDA|TA|TI</t>
  </si>
  <si>
    <t>BOLI_INFECTIOASE_SI_TROPICALE_COPII|TI</t>
  </si>
  <si>
    <t>BOLI_INFECTIOASE_COPII|HIV_SIDA_ADULTI_SI_COPII|INGRIJIRI_PALIATIVE|PARAZITOLOGIE|TA|TI</t>
  </si>
  <si>
    <t>CARDIOLOGIE_INTERVENTIONALA|CARDIOLOGIE_PEDIATRICA|PATOLOGIE_STABILIZATA_SI_CRONICA|TI_CORONARIENI|TI</t>
  </si>
  <si>
    <t>CHIRURGIE_CARDIOVASCULARA_COPII|TRANSPLANT</t>
  </si>
  <si>
    <t>unde apare</t>
  </si>
  <si>
    <t>celula din C14</t>
  </si>
  <si>
    <t>CHIRURGIE_ENDOSCOPICA|CHIRURGIE_HEPATICA|CHIRURGIE_LAPAROSCOPICA|CHIRURGIE_ONCOLOGICA|CHIRURGIE_VASCULARA|FLEBOLOGIE|TRANSPLANT_HEPATIC</t>
  </si>
  <si>
    <t>ARSI|TI</t>
  </si>
  <si>
    <t>CHIRURGIE_VASCULARA_1</t>
  </si>
  <si>
    <t>DERMATOVENEROLOGIE_COPII|PARAZITOLOGIE</t>
  </si>
  <si>
    <t>ENDOCRINOLOGIE_COPII|GUSA_ENDEMICA_SI_COMPLICATIILE_EI|INFERTILITATE_SI_PATOLOGIE_GONADICA|PATOLOGIA_TIROIDEI_DE_CORELATIE|PATOLOGIE_ENDOCRINO_METABOLICA|PATOLOGIE_HIPOFIZARA_SI_NEUROENDOCRINA|PATOLOGIE_SUPRARENALA_SI_A_METABOLISMULUI_OSOS</t>
  </si>
  <si>
    <t>GASTROENTEROLOGIE_COPII|HEPATOLOGIE|TA</t>
  </si>
  <si>
    <t>HEMATOLOGIE_COPII|TRANSPLANT_MEDULAR|TRANSPLANT_MEDULAR_ADULTI_SI_COPII</t>
  </si>
  <si>
    <t>MEDICINA_INTERNA_CRONIC|PNEUMOLOGIE_DIN_SECTIILE_MEDICALE||TA|TI_CORONARIENI|TI</t>
  </si>
  <si>
    <t>DIALIZA_PERITONEALA|HEMODIALIZA|TA|TI|</t>
  </si>
  <si>
    <t>TI|TA</t>
  </si>
  <si>
    <t>PREMATURI|TA|TI</t>
  </si>
  <si>
    <t>PENTRU_BOLNAVI_CU_MIASTENIA_GRAVIS|TA|TI|URGENTE_NEUROVASCULARE</t>
  </si>
  <si>
    <t>MEDICINA_MATERNO_FETALA|OBSTETRICA_PATOLOGICA</t>
  </si>
  <si>
    <t>FERTILIZARE_IN_VITRO|MEDICINA_MATERNO_FETALA|NASTERI_PRECIPITATE|OBSTETRICA_PATOLOGICA|TRATAMENTUL_INFERTILITATII_CUPLULUI_SI_REPRODUCERE_UMANA_ASISTATA</t>
  </si>
  <si>
    <t>ORTOPEDIE_PEDIATRICA|ORTOPEDIE_SI_TRAUMATOLOGIE_PEDIATRICA</t>
  </si>
  <si>
    <t>PNEUMOLOGIE_DIN_SECTIILE_MEDICALE|TA|TI|TRANSPLANT_MEDULAR</t>
  </si>
  <si>
    <t>PNEUMOLOGIE_COPII_DIN_SECTIILE_TBC|TA|TI</t>
  </si>
  <si>
    <t>INTERNARI_NEVOLUNTARE|NEVROZE|PSIHIATRIE_PEDIATRICA_COPII|PSIHOGERIATRIE</t>
  </si>
  <si>
    <t>ALCOOLISM|CURA_TOXICODEPENDENTE|TOXICOMANIE|URGENTE_PSIHIATRICE</t>
  </si>
  <si>
    <t>BOLNAVI_PSIHICI_CU_TBC_PULMONAR|BOLNAVI_PSIHICI_CU_TBC_PULMONAR_COD_PENAL|CRONICI_AFECTIUNI_PSIHOSOMATICE|DEMENTA_SENILA_SI_BOALA_ALZHEIMER|PSIHIATRIE_DEMENTE|TERAPIE_OCUPATIONALA_SI_ERGOTERAPIE</t>
  </si>
  <si>
    <t>COBALTOTERAPIE|CURIETERAPIE|MEDICINA_NUCLEARA|TERAPIE_CU_IZOTOPI</t>
  </si>
  <si>
    <t>ENDOUROLOGIE|LITOTRITIE|TRANSPLANT_RENAL|UROLOGIE_COPII</t>
  </si>
  <si>
    <t>CHIRURGIE_GENERALA_|CHIRURGIE_VASCULARA_|ORL_MICROCHIRURGIE_OTOLOGICA</t>
  </si>
  <si>
    <t>ENDOCRINOLOGIE_COPII_1</t>
  </si>
  <si>
    <t>ENDOCRINOLOGIE_COPII_|GUSA_ENDEMICA_SI_COMPLICATIILE_EI|INFERTILITATE_SI_PATOLOGIE_GONADICA|PATOLOGIA_TIROIDEI_DE_CORELATIE|PATOLOGIE_ENDOCRINO_METABOLICA|PATOLOGIE_HIPOFIZARA_SI_NEUROENDOCRINA|PATOLOGIE_SUPRARENALA_SI_A_METABOLISMULUI_OSOS</t>
  </si>
  <si>
    <t>GASTROENTEROLOGIE_COPII_1</t>
  </si>
  <si>
    <t>GASTROENTEROLOGIE_COPII_|HEPATOLOGIE|TA</t>
  </si>
  <si>
    <t>GASTROENTEROLOGIE_COPII_|GASTROENTEROLOGIE_HEPATOLOGIE</t>
  </si>
  <si>
    <t>ORL_COPII_1</t>
  </si>
  <si>
    <t>ORL_COPII_</t>
  </si>
  <si>
    <t>ORTOPEDIE_PEDIATRICA_1</t>
  </si>
  <si>
    <t>ORTOPEDIE_PEDIATRICA_</t>
  </si>
  <si>
    <t>PNEUMOLOGIE_TBC_COPII_1</t>
  </si>
  <si>
    <t xml:space="preserve">PNEUMOLOGIE_TBC_COPII_|PNEUMOLOGIE_TBC_CRONICI_|PNEUMOLOGIE_TBC_MDR_MULTIDROG_REZISTENTA_
</t>
  </si>
  <si>
    <t>PNEUMOLOGIE_COPII_DIN_SECTIILE_TBC_1</t>
  </si>
  <si>
    <t>PNEUMOLOGIE_DIN_SECTIILE_TBC_COPII|PNEUMOLOGIE_DIN_SECTIILE_TBC_CRONICI_|PNEUMOLOGIE_COPII_DIN_SECTIILE_TBC_</t>
  </si>
  <si>
    <t>CHIRURGIE_PLASTICA_MICROCHIRURGIE_RECONSTRUCTIVA|UNITATE_ARSI_GRAV|UNITATE_DE_INGRIJIRE_ARSI_GRAV</t>
  </si>
  <si>
    <t>Tip_sectie</t>
  </si>
  <si>
    <t>Tip_clinic</t>
  </si>
  <si>
    <t>Sectie</t>
  </si>
  <si>
    <t>Compartiment</t>
  </si>
  <si>
    <t>Neclinic</t>
  </si>
  <si>
    <t>ATI_ARSI|ATI_CHIRURGIE_CARDIOVASCULARA|ATI_CHIRURGIE_GENERALA|ATI_CHIRURGIE_PLASTICA|ATI_COPII|ATI_NEUROCHIRURGIE|ATI_NOU_NASCUTI_DIN_PEDIATRIE|ATI_OBSTETRICA_GINECOLOGIE|ATI_OFTALMOLOGIE|ATI_ORL|ATI_ORL_SI_OFTALMOLOGIE|ATI_ORTOPEDIE_SI_TRAUMATOLOGIE|ATI_POLITRAUMATISME|TI_CORONARIENI|TI_HEPATOLOGIE|TI_NEONATOLOGIE</t>
  </si>
  <si>
    <t>CHIRURGIE_PLASTICA_MICROCHIRURGIE_RECONSTRUCTIVA_ARSI_|CHIRURGIE_PLASTICA_MICROCHIRURGIE_RECONSTRUCTIVA_COPII</t>
  </si>
  <si>
    <t>DERMATOVENEROLOGIE_COPII_1</t>
  </si>
  <si>
    <t>DERMATOVENEROLOGIE_COPII_</t>
  </si>
  <si>
    <t>Alte unități **</t>
  </si>
  <si>
    <t>32.    </t>
  </si>
  <si>
    <t>Institute şi instituţii fără paturi *</t>
  </si>
  <si>
    <t>31.    </t>
  </si>
  <si>
    <t>Alte unități de asistență socială care furnizează îngrijiri medicale</t>
  </si>
  <si>
    <t>30.    </t>
  </si>
  <si>
    <t>Centre de zi pentru persoanele cu dizabilități</t>
  </si>
  <si>
    <t>29.    </t>
  </si>
  <si>
    <t>Alte tipuri de cabinete medicale</t>
  </si>
  <si>
    <t>28.    </t>
  </si>
  <si>
    <t>Unități de ambulanță, transportul pacienților și SMURD</t>
  </si>
  <si>
    <t>27.    </t>
  </si>
  <si>
    <t>Laboratoare de tehnică dentară</t>
  </si>
  <si>
    <t>26.    </t>
  </si>
  <si>
    <t>Laboratoare medicale</t>
  </si>
  <si>
    <t>25.    </t>
  </si>
  <si>
    <t>Centre de transfuzie sanguină</t>
  </si>
  <si>
    <t>24.    </t>
  </si>
  <si>
    <t>Societăţi civile medicale de specialitate</t>
  </si>
  <si>
    <t>23.    </t>
  </si>
  <si>
    <t>Cabinete medicale independente de specialitate</t>
  </si>
  <si>
    <t>22.    </t>
  </si>
  <si>
    <t xml:space="preserve">Societăţi stomatologice civile medicale </t>
  </si>
  <si>
    <t>21.    </t>
  </si>
  <si>
    <t>Cabinete stomatologice independente</t>
  </si>
  <si>
    <t>20.    </t>
  </si>
  <si>
    <t>Cabinete stomatologice studenţeşti</t>
  </si>
  <si>
    <t>19.    </t>
  </si>
  <si>
    <t xml:space="preserve">Cabinete stomatologice şcolare </t>
  </si>
  <si>
    <t>18.    </t>
  </si>
  <si>
    <t>Ambulatorii integrate spitalului</t>
  </si>
  <si>
    <t>17.    </t>
  </si>
  <si>
    <t>Ambulatorii de specialitate</t>
  </si>
  <si>
    <t>16.    </t>
  </si>
  <si>
    <t>Centre medicale de specialitate</t>
  </si>
  <si>
    <t>15.    </t>
  </si>
  <si>
    <t>Centre de diagnostic şi tratament</t>
  </si>
  <si>
    <t>14.    </t>
  </si>
  <si>
    <t>Policlinici</t>
  </si>
  <si>
    <t>13.    </t>
  </si>
  <si>
    <t>Depozite farmaceutice</t>
  </si>
  <si>
    <t>12.    </t>
  </si>
  <si>
    <t>Drogherii</t>
  </si>
  <si>
    <t>11.    </t>
  </si>
  <si>
    <t>Puncte de lucru ale farmaciilor</t>
  </si>
  <si>
    <t>10.    </t>
  </si>
  <si>
    <t>Farmacii</t>
  </si>
  <si>
    <t>9.    </t>
  </si>
  <si>
    <t>Societăţi medicale civile</t>
  </si>
  <si>
    <t>8.    </t>
  </si>
  <si>
    <t>Cabinete independente de medicină de familie</t>
  </si>
  <si>
    <t>7.    </t>
  </si>
  <si>
    <t>Cabinete independente de medicină generală</t>
  </si>
  <si>
    <t>6.    </t>
  </si>
  <si>
    <t>Cabinete medicale studenţeşti</t>
  </si>
  <si>
    <t>5.    </t>
  </si>
  <si>
    <t xml:space="preserve">Cabinete medicale şcolare </t>
  </si>
  <si>
    <t>4.    </t>
  </si>
  <si>
    <t xml:space="preserve">Dispensare medicale </t>
  </si>
  <si>
    <t>3.    </t>
  </si>
  <si>
    <t>Centre de sănătate mintală</t>
  </si>
  <si>
    <t>2.    </t>
  </si>
  <si>
    <t>Centre de sănătate</t>
  </si>
  <si>
    <t>1.    </t>
  </si>
  <si>
    <t>din care: diagnos- ticare imagistică</t>
  </si>
  <si>
    <t>medicale paraclinice</t>
  </si>
  <si>
    <t>medicina muncii</t>
  </si>
  <si>
    <t>ambulanţă şi transposturl pacienţilor</t>
  </si>
  <si>
    <t>edicale de planificare familială</t>
  </si>
  <si>
    <t>medicale de îngrijire la domiciliu</t>
  </si>
  <si>
    <t>medicale de recuperare-reabilitare</t>
  </si>
  <si>
    <t>medicale  Stomatologice</t>
  </si>
  <si>
    <t>medicale de specialitate</t>
  </si>
  <si>
    <t>imunizări</t>
  </si>
  <si>
    <t>medicale primare</t>
  </si>
  <si>
    <t>din care: pe categorii principale de servicii</t>
  </si>
  <si>
    <t>Cheltuieli curente (din cap.12b col.1)</t>
  </si>
  <si>
    <t>Tipuri de unităţi sanitare</t>
  </si>
  <si>
    <t>Nr. rând</t>
  </si>
  <si>
    <t>in mii lei</t>
  </si>
  <si>
    <t>Cap.13b Alocarea cheltuielilor din unitatile sanitare si din unitatile din sfera asistentei sociale in care se furnizeaza si ingrijiri medicale, care acorda asistenta medicala ambulatorie, in anul financiar 2021, pe tipuri de unitati si servicii</t>
  </si>
  <si>
    <t>Unități rezidențiale pentru persoanele vârstnice care oferă îngriji medicale în cadrul unității</t>
  </si>
  <si>
    <t>Unități rezidențiale pentru persoanele cu dizabilități</t>
  </si>
  <si>
    <t>Centre de dializă și puncte ale centrelor de dializă</t>
  </si>
  <si>
    <t>Sanatorii balneare</t>
  </si>
  <si>
    <t>Sanatorii de nevroze sau de neuropsihiatrie</t>
  </si>
  <si>
    <t>Preventorii</t>
  </si>
  <si>
    <t>Sanatorii TBC</t>
  </si>
  <si>
    <t>Unităţi medico-sociale</t>
  </si>
  <si>
    <t>Centre de sănătate multifuncționale</t>
  </si>
  <si>
    <t>Centre de sănătate cu paturi de spital</t>
  </si>
  <si>
    <t>Unități sanitare (inclusiv unități asimilate spitalelor) numai cu internare de zi*</t>
  </si>
  <si>
    <t>Spitale (inclusiv institute cu paturi de spital)</t>
  </si>
  <si>
    <t>total din care:</t>
  </si>
  <si>
    <t>prevenție și sănătate publică</t>
  </si>
  <si>
    <t>ambulanța și transportul pacienților</t>
  </si>
  <si>
    <t>recuperare, reabilitare</t>
  </si>
  <si>
    <t>spitalizare de zi</t>
  </si>
  <si>
    <t>spit.continuă pt.cazuri acute și cronice</t>
  </si>
  <si>
    <t>medicamente</t>
  </si>
  <si>
    <t>servicii medicale paraclinice</t>
  </si>
  <si>
    <t>servicii medicale de:</t>
  </si>
  <si>
    <t>din care pe categorii principale de servicii</t>
  </si>
  <si>
    <t>Cheltuieli curente din cap.12a, col.1</t>
  </si>
  <si>
    <t>Cap.13a Alocarea cheltuielilor din unitățile sanitare și din unitatile din sfera asistentei sociale in care se furnizeaza si ingrijiri medicale, care acorda asistenta medicala ambulatorie, in anul financiar 2021, pe tipuri de unitati si servicii</t>
  </si>
  <si>
    <t>Societăţi medicale civile 2)</t>
  </si>
  <si>
    <t>Cabinete independente de medicale de medicină generală</t>
  </si>
  <si>
    <t>donații</t>
  </si>
  <si>
    <t>plați directe de la pacienți</t>
  </si>
  <si>
    <t>din care din fonduri publice</t>
  </si>
  <si>
    <t>Angajatori, pt. controale periodice ale personalului propriu</t>
  </si>
  <si>
    <t>Societăți private de asigurări</t>
  </si>
  <si>
    <t>Fonduri proprii</t>
  </si>
  <si>
    <t>Fondul Național Unic de Asigurări Sociale de Sănătate</t>
  </si>
  <si>
    <t>Bugetele locale și județene</t>
  </si>
  <si>
    <t>Bugetul de stat</t>
  </si>
  <si>
    <t>Cheltuieli de capital</t>
  </si>
  <si>
    <t>din cheltuieli curente (col.2) pe surse de finantare</t>
  </si>
  <si>
    <t>Cheltuieli curente</t>
  </si>
  <si>
    <t>Cap.12b Alocarea cheltuielilor din unitatile sanitare si din unitatile din sfera asistentei sociale in care se furnizeaza si ingrijiri medicale, care acorda asistenta medicala ambulatorie,in anul financiar 2021, dupa sursele de finantare/venituri,pe  categorii de cheltuieli si tipuri de unitati</t>
  </si>
  <si>
    <t>Unitati rezidentiale pentru persoanele cu dizabilități</t>
  </si>
  <si>
    <t>donatii</t>
  </si>
  <si>
    <t>din care: din fonduri publice</t>
  </si>
  <si>
    <t>din cheltuieli curente (col.1) pe surse de finanțare</t>
  </si>
  <si>
    <t>Cap.12a Alocarea cheltuielilor din unitatile sanitare cu paturi si din unitatile din sfera asistentei sociale in care se furnizeaza si ingrijiri medicale, in anul financiar 2021, dupa suresele de finantare/venituri, pe categorii de cheltuieli si tipuri de unitati</t>
  </si>
  <si>
    <t>1.</t>
  </si>
  <si>
    <t>1</t>
  </si>
  <si>
    <t>Asistaţi</t>
  </si>
  <si>
    <t>Transportaţi</t>
  </si>
  <si>
    <t>din care: rezolvate</t>
  </si>
  <si>
    <t>Număr de pacienţi</t>
  </si>
  <si>
    <t>Număr Solicitări</t>
  </si>
  <si>
    <t>Număr de autosanitare la sfârșitul anului</t>
  </si>
  <si>
    <t>Nr. Crt.</t>
  </si>
  <si>
    <t xml:space="preserve">Cap.11 Asistenţa medicală de urgenţă </t>
  </si>
  <si>
    <t>Altă specialitate medicală</t>
  </si>
  <si>
    <t>54.</t>
  </si>
  <si>
    <t>Sănătate publică şi management</t>
  </si>
  <si>
    <t>53.</t>
  </si>
  <si>
    <t>Radiologie – imagistică medicală</t>
  </si>
  <si>
    <t>52.</t>
  </si>
  <si>
    <t xml:space="preserve"> Medicină nucleară</t>
  </si>
  <si>
    <t>51.</t>
  </si>
  <si>
    <t xml:space="preserve"> Medicină legală</t>
  </si>
  <si>
    <t>50.</t>
  </si>
  <si>
    <t>Medicină de laborator</t>
  </si>
  <si>
    <t>49.</t>
  </si>
  <si>
    <t>Igienă</t>
  </si>
  <si>
    <t>48.</t>
  </si>
  <si>
    <t>Epidemiologie</t>
  </si>
  <si>
    <t>47.</t>
  </si>
  <si>
    <t>Anatomie patologică</t>
  </si>
  <si>
    <t>46.</t>
  </si>
  <si>
    <t xml:space="preserve"> Urologie</t>
  </si>
  <si>
    <t>45.</t>
  </si>
  <si>
    <t>44.</t>
  </si>
  <si>
    <t>43.</t>
  </si>
  <si>
    <t>42.</t>
  </si>
  <si>
    <t>41.</t>
  </si>
  <si>
    <t xml:space="preserve"> Neurochirurgie</t>
  </si>
  <si>
    <t>40.</t>
  </si>
  <si>
    <t>Chirurgie vasculară</t>
  </si>
  <si>
    <t>39.</t>
  </si>
  <si>
    <t>38.</t>
  </si>
  <si>
    <t>Chirurgie plastică-microchir. reconstructivă</t>
  </si>
  <si>
    <t>37.</t>
  </si>
  <si>
    <t>36.</t>
  </si>
  <si>
    <t>Chirurgie orală şi maxilo- facială</t>
  </si>
  <si>
    <t>35.</t>
  </si>
  <si>
    <t>34.</t>
  </si>
  <si>
    <t>Chirurgie cardiovasculară</t>
  </si>
  <si>
    <t>33.</t>
  </si>
  <si>
    <t>32.</t>
  </si>
  <si>
    <t>Recuperare, medicină fizică şi balneologie</t>
  </si>
  <si>
    <t>31.</t>
  </si>
  <si>
    <t>Radioterapie</t>
  </si>
  <si>
    <t>30.</t>
  </si>
  <si>
    <t xml:space="preserve">Psihiatrie pediatrică </t>
  </si>
  <si>
    <t>29.</t>
  </si>
  <si>
    <t xml:space="preserve">Psihiatrie </t>
  </si>
  <si>
    <t>28.</t>
  </si>
  <si>
    <t>27.</t>
  </si>
  <si>
    <t>26.</t>
  </si>
  <si>
    <t>25.</t>
  </si>
  <si>
    <t>Neurologie pediatrică</t>
  </si>
  <si>
    <t>24.</t>
  </si>
  <si>
    <t>23.</t>
  </si>
  <si>
    <t>Neonatologie</t>
  </si>
  <si>
    <t>22.</t>
  </si>
  <si>
    <t>21.</t>
  </si>
  <si>
    <t>20.</t>
  </si>
  <si>
    <t>19.   </t>
  </si>
  <si>
    <t>18.   </t>
  </si>
  <si>
    <t>17.   </t>
  </si>
  <si>
    <t>Medicină de urgenţă</t>
  </si>
  <si>
    <t>16.   </t>
  </si>
  <si>
    <t>Medicină de familie</t>
  </si>
  <si>
    <t>15.   </t>
  </si>
  <si>
    <t>14.   </t>
  </si>
  <si>
    <t>13.   </t>
  </si>
  <si>
    <t>Genetică medicală</t>
  </si>
  <si>
    <t>12.   </t>
  </si>
  <si>
    <t>Gastroenterologie</t>
  </si>
  <si>
    <t>11.   </t>
  </si>
  <si>
    <t>Farmacologie clinică</t>
  </si>
  <si>
    <t>10.   </t>
  </si>
  <si>
    <t>Expertiza medicală a capacităţii de muncă</t>
  </si>
  <si>
    <t>9.  </t>
  </si>
  <si>
    <t>8.  </t>
  </si>
  <si>
    <t>Diabet zaharat, nutriţie şi boli metabolice</t>
  </si>
  <si>
    <t>7.  </t>
  </si>
  <si>
    <t>Dermatovenerologie</t>
  </si>
  <si>
    <t>6.  </t>
  </si>
  <si>
    <t>5.  </t>
  </si>
  <si>
    <t>4.  </t>
  </si>
  <si>
    <t>A.T.I.</t>
  </si>
  <si>
    <t>3.  </t>
  </si>
  <si>
    <t>Alergologie şi imunologie clinică</t>
  </si>
  <si>
    <t>2.  </t>
  </si>
  <si>
    <t>Total, din care:</t>
  </si>
  <si>
    <t>1.  </t>
  </si>
  <si>
    <t>2</t>
  </si>
  <si>
    <t>din care: femei</t>
  </si>
  <si>
    <t>Medici rezidenți</t>
  </si>
  <si>
    <t>Medici pentru copii</t>
  </si>
  <si>
    <t>din total:</t>
  </si>
  <si>
    <t>Specialitatea medicală</t>
  </si>
  <si>
    <t>Cap.9  Numărul medicilor (exclusiv stomatologi), după specialitatea medicală</t>
  </si>
  <si>
    <t xml:space="preserve">Societăţi civile medicale de specialitate </t>
  </si>
  <si>
    <t xml:space="preserve">Cabinete medicale independente de specialitate </t>
  </si>
  <si>
    <t xml:space="preserve">Ambulatorii integrate spitalului </t>
  </si>
  <si>
    <t xml:space="preserve">Ambulatorii de specialitate </t>
  </si>
  <si>
    <t xml:space="preserve">Centre de diagnostic şi tratament </t>
  </si>
  <si>
    <t xml:space="preserve"> - din care: cu normă întreagă</t>
  </si>
  <si>
    <t xml:space="preserve">Societăţi medicale civile </t>
  </si>
  <si>
    <t xml:space="preserve">Cabinete independente de medicină de familie </t>
  </si>
  <si>
    <t xml:space="preserve">Sanatorii balneare </t>
  </si>
  <si>
    <t>Centre de sanatate cu paturi de spital</t>
  </si>
  <si>
    <t>Total personal cu studii medii</t>
  </si>
  <si>
    <t>14</t>
  </si>
  <si>
    <t>13</t>
  </si>
  <si>
    <t>12</t>
  </si>
  <si>
    <t>11</t>
  </si>
  <si>
    <t>10</t>
  </si>
  <si>
    <t>9</t>
  </si>
  <si>
    <t>8</t>
  </si>
  <si>
    <t>7</t>
  </si>
  <si>
    <t>6</t>
  </si>
  <si>
    <t>5</t>
  </si>
  <si>
    <t>4</t>
  </si>
  <si>
    <t>3</t>
  </si>
  <si>
    <t>d.c: femei</t>
  </si>
  <si>
    <t>asistenţi fizioterapeuţi</t>
  </si>
  <si>
    <t>Alt personal mediu angajat</t>
  </si>
  <si>
    <t>Personal sanitar auxiliar</t>
  </si>
  <si>
    <t>Asistenţi fiziokinetoterapeuţi</t>
  </si>
  <si>
    <t>Asistenți obstetrică-ginecologie (moaşe)</t>
  </si>
  <si>
    <t>TOTAL ASIS-TENŢI</t>
  </si>
  <si>
    <t>ASISTENTI MEDICALI</t>
  </si>
  <si>
    <t xml:space="preserve">PERSONAL SANITAR MEDIU </t>
  </si>
  <si>
    <t>Cap.8  Numărul personalului cu studii medii, existent la sfârşitul anului, pe tipuri de unităţi sanitare</t>
  </si>
  <si>
    <t>Alte unități *</t>
  </si>
  <si>
    <t>Total, personal cu studii superioare</t>
  </si>
  <si>
    <t xml:space="preserve">Total </t>
  </si>
  <si>
    <t>Alt personal cu studii superioare</t>
  </si>
  <si>
    <t>Alt personal sanitar        (cu stud.super)</t>
  </si>
  <si>
    <t xml:space="preserve"> din care: moaşe</t>
  </si>
  <si>
    <t>As.med. (cu std.sup.)</t>
  </si>
  <si>
    <t>din care: Fizioterapeuţi</t>
  </si>
  <si>
    <t>Fiziokinetoterapeuţi</t>
  </si>
  <si>
    <t>Farmacişti</t>
  </si>
  <si>
    <t>Medici stomatologi</t>
  </si>
  <si>
    <t>Medici (exclusiv stomatologi)</t>
  </si>
  <si>
    <t>Cap.7  Numărul personalului cu studii superioare, existent la sfârşitul anului, pe tipuri de unităţi sanitare</t>
  </si>
  <si>
    <t>as. fizioterapeuţi</t>
  </si>
  <si>
    <t>din rd.19</t>
  </si>
  <si>
    <t>as.fiziokinetoterapeuţi</t>
  </si>
  <si>
    <t>asistenţi obstetrică-ginecologie (moașe)</t>
  </si>
  <si>
    <t>din rd.17</t>
  </si>
  <si>
    <t>total as.medicali</t>
  </si>
  <si>
    <t>din rd.16</t>
  </si>
  <si>
    <t>Personal sanitar mediu</t>
  </si>
  <si>
    <t xml:space="preserve">Alt personal cu  studii superioare </t>
  </si>
  <si>
    <t xml:space="preserve">Alt personal sanitar cu  studii superioare </t>
  </si>
  <si>
    <t>Moașe</t>
  </si>
  <si>
    <t>din rd.12</t>
  </si>
  <si>
    <t>Asistenti medicali cu studii superioare</t>
  </si>
  <si>
    <t>fizioterapeuti</t>
  </si>
  <si>
    <t>din rd.10</t>
  </si>
  <si>
    <t>Fiziokinetoterapeuţi cu studii superioare</t>
  </si>
  <si>
    <t>farmacişti rezidenţi</t>
  </si>
  <si>
    <t>din rd.8</t>
  </si>
  <si>
    <t>med.stomatologi rezidenţi</t>
  </si>
  <si>
    <t>din rd.6</t>
  </si>
  <si>
    <t>rezidenţi chirurgie orală și maxilo-facilă</t>
  </si>
  <si>
    <t>din rd.4</t>
  </si>
  <si>
    <t>medici rezidenţi</t>
  </si>
  <si>
    <t>medici de chirurgie orală și maxilo-facilă</t>
  </si>
  <si>
    <t>medici de familie</t>
  </si>
  <si>
    <t>din rd.1</t>
  </si>
  <si>
    <t>65 ani şi peste</t>
  </si>
  <si>
    <t xml:space="preserve">55-64 </t>
  </si>
  <si>
    <t>45-54 ani</t>
  </si>
  <si>
    <t>35-44 ani</t>
  </si>
  <si>
    <t>25-34 ani</t>
  </si>
  <si>
    <t xml:space="preserve">Sub 25 </t>
  </si>
  <si>
    <t>Categorii de personal sanitar</t>
  </si>
  <si>
    <t>Nr. rand</t>
  </si>
  <si>
    <t>Cap.6 Nr.personalului existent la sf.anului in unitatile sanitare pe gr.de varsta</t>
  </si>
  <si>
    <t>40.    </t>
  </si>
  <si>
    <t>Alte tipuri de cabinete medicale 1)</t>
  </si>
  <si>
    <t>39.    </t>
  </si>
  <si>
    <t>38.    </t>
  </si>
  <si>
    <t>37.    </t>
  </si>
  <si>
    <t>36.    </t>
  </si>
  <si>
    <t>35.    </t>
  </si>
  <si>
    <t>34.    </t>
  </si>
  <si>
    <t>33.    </t>
  </si>
  <si>
    <t xml:space="preserve">Centre medicale de specialitate </t>
  </si>
  <si>
    <t>EXAMINĂRI - Total, din care:</t>
  </si>
  <si>
    <t>ECHIPAMENTE - Total, din care:</t>
  </si>
  <si>
    <t xml:space="preserve"> mamografii</t>
  </si>
  <si>
    <t>terapie cu radiaţii          (aparate RAD)</t>
  </si>
  <si>
    <t>mărunţirea calculilor renali –litotriptor   (aparate LSI)</t>
  </si>
  <si>
    <t>angiografie digitală      (aparate DSA)</t>
  </si>
  <si>
    <t>rezonanţă magnetică (aparate RMN)</t>
  </si>
  <si>
    <t>tomografie cu emisie de pozitroni (aparate PET)</t>
  </si>
  <si>
    <t>tomografie computerizată       (aparate TC)</t>
  </si>
  <si>
    <t xml:space="preserve">                                                                      Aparate pt:</t>
  </si>
  <si>
    <t>Aparate          Gamma</t>
  </si>
  <si>
    <t>Aparate (scannere)  pt:</t>
  </si>
  <si>
    <t>Cap.10  Dotarea unităţilor sanitare cu echipamente medicale cu tehnologie avansată și utilizarea acestora (examinări medicale)</t>
  </si>
  <si>
    <t>Institute și instituții fără paturi *</t>
  </si>
  <si>
    <t>Centre de dializă</t>
  </si>
  <si>
    <t>Societăţi stomatologice civile medicale</t>
  </si>
  <si>
    <r>
      <t xml:space="preserve">      -</t>
    </r>
    <r>
      <rPr>
        <i/>
        <sz val="11"/>
        <rFont val="Times New Roman"/>
        <family val="1"/>
      </rPr>
      <t xml:space="preserve"> în cabinete stomatologice</t>
    </r>
  </si>
  <si>
    <t xml:space="preserve">      - în cabinete stomatologice</t>
  </si>
  <si>
    <t>Centre de sănătate, din care:</t>
  </si>
  <si>
    <t>Ambulatorii integrate spitalului, din care:</t>
  </si>
  <si>
    <t>Centre de sănătate cu paturi de spital, din care:</t>
  </si>
  <si>
    <t>Ambulatorii de  specialitate, din care:</t>
  </si>
  <si>
    <t>Unități sanitare (inclusiv unități asimilate spitalelor) numai cu internare de zi*, din care:</t>
  </si>
  <si>
    <t>Centre medicale de specialitate, din care:</t>
  </si>
  <si>
    <r>
      <t xml:space="preserve">      -</t>
    </r>
    <r>
      <rPr>
        <i/>
        <sz val="11"/>
        <rFont val="Times New Roman"/>
        <family val="1"/>
      </rPr>
      <t xml:space="preserve"> în camera de gardă şi UPU</t>
    </r>
  </si>
  <si>
    <t>Centre de diagnostic şi tratament,                 din care:</t>
  </si>
  <si>
    <t>Spitale (inclusiv institute cu paturi de spital), din care:</t>
  </si>
  <si>
    <t>Puncte de lucru ale centrelor de dializă</t>
  </si>
  <si>
    <t>TOTAL, din care:</t>
  </si>
  <si>
    <t>din col.1: tele-medicină</t>
  </si>
  <si>
    <t>din col.1: consultatii platite de angajatori pt. personalul propriu</t>
  </si>
  <si>
    <t xml:space="preserve"> după domiciliul pacientului</t>
  </si>
  <si>
    <t>Total consultaţii</t>
  </si>
  <si>
    <t>Nr.                            Crt.</t>
  </si>
  <si>
    <t>din care, după domiciliul pacientului</t>
  </si>
  <si>
    <t>Cap.5  Numărul consultaţiilor de tip ambulator acordate pacienţilor, în unităţile sanitare</t>
  </si>
  <si>
    <t xml:space="preserve"> - destinate pacienților cu COVID-19</t>
  </si>
  <si>
    <t>ATI (anestezie, terapie intensivă), din care:</t>
  </si>
  <si>
    <t>41.   </t>
  </si>
  <si>
    <t>40.   </t>
  </si>
  <si>
    <t>Ortopedie-traumatologie</t>
  </si>
  <si>
    <t>39.   </t>
  </si>
  <si>
    <t>38.   </t>
  </si>
  <si>
    <t>37.   </t>
  </si>
  <si>
    <t>Obstetrică-ginecologie</t>
  </si>
  <si>
    <t>36.   </t>
  </si>
  <si>
    <t>35.   </t>
  </si>
  <si>
    <t xml:space="preserve"> - chirurgie orală și maxilo-facială</t>
  </si>
  <si>
    <t>34.   </t>
  </si>
  <si>
    <t>Chirurgie, din care:</t>
  </si>
  <si>
    <t>33.   </t>
  </si>
  <si>
    <t>32.   </t>
  </si>
  <si>
    <t>31.   </t>
  </si>
  <si>
    <t>Recuperare medicală fizică şi balneologie</t>
  </si>
  <si>
    <t>30.   </t>
  </si>
  <si>
    <t>29.   </t>
  </si>
  <si>
    <t xml:space="preserve">     - chirurgie toracică</t>
  </si>
  <si>
    <t>28.   </t>
  </si>
  <si>
    <t xml:space="preserve">     - pneumologie -TBC</t>
  </si>
  <si>
    <t>27.   </t>
  </si>
  <si>
    <t>Pneumologie, din care:</t>
  </si>
  <si>
    <t>26.   </t>
  </si>
  <si>
    <t xml:space="preserve">    - pneumologie netuberculoasă</t>
  </si>
  <si>
    <t>25.   </t>
  </si>
  <si>
    <t xml:space="preserve">    - recuperare pediatrică</t>
  </si>
  <si>
    <t>24.   </t>
  </si>
  <si>
    <t>Pediatrie, din care:</t>
  </si>
  <si>
    <t>23.   </t>
  </si>
  <si>
    <t xml:space="preserve">    -chirurgie oncologică</t>
  </si>
  <si>
    <t>22.   </t>
  </si>
  <si>
    <t>Oncologie, din care:</t>
  </si>
  <si>
    <t>21.   </t>
  </si>
  <si>
    <t>20.   </t>
  </si>
  <si>
    <t xml:space="preserve">     - prematuri</t>
  </si>
  <si>
    <t>Neonatologie, din care:</t>
  </si>
  <si>
    <t xml:space="preserve">      - chirurgie endocrină</t>
  </si>
  <si>
    <t>Endocrinologie, din care:</t>
  </si>
  <si>
    <t>9.   </t>
  </si>
  <si>
    <t>Boli profesionale</t>
  </si>
  <si>
    <t xml:space="preserve">7.    </t>
  </si>
  <si>
    <t xml:space="preserve">     - HIV/SIDA</t>
  </si>
  <si>
    <t>Boli infecţioase, din care:</t>
  </si>
  <si>
    <t xml:space="preserve">     - pneumologie netuberculoasă</t>
  </si>
  <si>
    <t>Interne, din care:</t>
  </si>
  <si>
    <t>Paturi pentru bolnavi cronici</t>
  </si>
  <si>
    <t>Paturi  pentru pacienți cu COVID-19</t>
  </si>
  <si>
    <t>Paturi pentru copii</t>
  </si>
  <si>
    <t>Paturi pentru cazuri de zi</t>
  </si>
  <si>
    <t>Din total, paturi pentru spitalizare continuă</t>
  </si>
  <si>
    <t>Total paturi pentru spitalizare continuă</t>
  </si>
  <si>
    <t>Specialităţi medicale</t>
  </si>
  <si>
    <t xml:space="preserve">Cap.4  Numărul paturilor în unități sanitare (exclusiv paturile din unitățile pt. persoanele cu dizabilități și pt. Persoanele vârsnice), pe specialităţi </t>
  </si>
  <si>
    <t xml:space="preserve">Spitale (inclusiv institute cu paturi de spital) și unități sanitare (inclusiv unități asimilate spitalelor) numai cu internare de zi </t>
  </si>
  <si>
    <t>95%</t>
  </si>
  <si>
    <t>80%</t>
  </si>
  <si>
    <t>Total la sfârșitul anului</t>
  </si>
  <si>
    <t>la 31 decembrie*</t>
  </si>
  <si>
    <t>număr maxim (zilnic)**</t>
  </si>
  <si>
    <t>paturi TI pentru îngrijire critică adulți</t>
  </si>
  <si>
    <t>Număr de zile cu rata de ocupare a paturilor TI pentru adulți peste***</t>
  </si>
  <si>
    <t>Om-zile spitalizare adulți în TI</t>
  </si>
  <si>
    <t>Total paturi TI pediatrie</t>
  </si>
  <si>
    <t>Total paturi TI neonatologie</t>
  </si>
  <si>
    <t>Total paturi TI adulți</t>
  </si>
  <si>
    <t>Total paturi TI</t>
  </si>
  <si>
    <t>Utilizare paturi de terapie intensivă (TI)</t>
  </si>
  <si>
    <t>Paturi de terapie intensivă (TI)</t>
  </si>
  <si>
    <t xml:space="preserve">Tipuri de unităţi </t>
  </si>
  <si>
    <t>'Nr. rând</t>
  </si>
  <si>
    <t>Cap.3d Activitatea compartimentelor de terapie intensivă (TI) din spitale</t>
  </si>
  <si>
    <t>Om-zile  internare în unitatea rezidențială</t>
  </si>
  <si>
    <t>Persoane rezidente</t>
  </si>
  <si>
    <t>Paturi pentru persoane rezidente în unitate</t>
  </si>
  <si>
    <t>Cap.3c  Numărul paturilor și al pacienților din unitățile rezidențiale pentru persoanele cu dizabilitățisau pentru persoanele vârstnice în care se furnizează îngrijire medicală împreună cu îngrijire socială</t>
  </si>
  <si>
    <t>Om-zile  spitalizare</t>
  </si>
  <si>
    <t>Numărul cazurilor de zi</t>
  </si>
  <si>
    <t>Paturi aferente posturilor de dializă pentru servicii ambulatorii</t>
  </si>
  <si>
    <t>Paturi aferente posturilor de dializă pentru cazuri de zi</t>
  </si>
  <si>
    <t>Pacienți dializați internați în regim continuu</t>
  </si>
  <si>
    <t>Paturi aferente posturilor de dializă pentru spitalizare continuă</t>
  </si>
  <si>
    <t>Cap.3b  Numărul paturilor aferente posturilor de dializă și al pacienților tratați în centrele de dializă și în punctele de lucru ale centrelor de dializă</t>
  </si>
  <si>
    <t>Paturi pt. cazuri de zi</t>
  </si>
  <si>
    <t>Pacienți internaţi în regim continuu</t>
  </si>
  <si>
    <t>Paturi pentru spitalizare continuă</t>
  </si>
  <si>
    <t>Cap.3a  Numărul paturilor si al pacienţilor internati în unităţile sanitare</t>
  </si>
  <si>
    <t>15.</t>
  </si>
  <si>
    <t>14.</t>
  </si>
  <si>
    <t>13.</t>
  </si>
  <si>
    <t>12.</t>
  </si>
  <si>
    <t>11.</t>
  </si>
  <si>
    <t>10.</t>
  </si>
  <si>
    <t>9.</t>
  </si>
  <si>
    <t>8.</t>
  </si>
  <si>
    <t>7.</t>
  </si>
  <si>
    <t>6.</t>
  </si>
  <si>
    <t>5.</t>
  </si>
  <si>
    <t>4.</t>
  </si>
  <si>
    <t>3.</t>
  </si>
  <si>
    <t>2.</t>
  </si>
  <si>
    <t>Săli de operații</t>
  </si>
  <si>
    <t>Cabinete medicale de specialitate</t>
  </si>
  <si>
    <t>Cabinete Stomatologice</t>
  </si>
  <si>
    <t>Cabinete medicină de familie</t>
  </si>
  <si>
    <t>Cabinete de medicină generală</t>
  </si>
  <si>
    <t>Cap.2  Numărul cabinetelor medicale și al săliilor de operații care funcţionează în structura unor unități sanitare</t>
  </si>
  <si>
    <t>Institute şi instituţii fără paturi</t>
  </si>
  <si>
    <t>44.   </t>
  </si>
  <si>
    <t>43.   </t>
  </si>
  <si>
    <t>42.   </t>
  </si>
  <si>
    <r>
      <t xml:space="preserve">Societăţi civile medicale de specialitate </t>
    </r>
    <r>
      <rPr>
        <b/>
        <vertAlign val="superscript"/>
        <sz val="11"/>
        <rFont val="Times New Roman"/>
        <family val="1"/>
      </rPr>
      <t>1)</t>
    </r>
  </si>
  <si>
    <r>
      <t xml:space="preserve">Cabinete medicale independente de specialitate </t>
    </r>
    <r>
      <rPr>
        <b/>
        <vertAlign val="superscript"/>
        <sz val="11"/>
        <rFont val="Times New Roman"/>
        <family val="1"/>
      </rPr>
      <t>1)</t>
    </r>
    <r>
      <rPr>
        <b/>
        <sz val="11"/>
        <rFont val="Times New Roman"/>
        <family val="1"/>
      </rPr>
      <t xml:space="preserve"> </t>
    </r>
  </si>
  <si>
    <r>
      <t xml:space="preserve">Societăţi stomatologice civile medicale </t>
    </r>
    <r>
      <rPr>
        <b/>
        <vertAlign val="superscript"/>
        <sz val="11"/>
        <rFont val="Times New Roman"/>
        <family val="1"/>
      </rPr>
      <t>1)</t>
    </r>
  </si>
  <si>
    <r>
      <t xml:space="preserve">Cabinete stomatologice independente </t>
    </r>
    <r>
      <rPr>
        <b/>
        <vertAlign val="superscript"/>
        <sz val="11"/>
        <rFont val="Times New Roman"/>
        <family val="1"/>
      </rPr>
      <t>1)</t>
    </r>
  </si>
  <si>
    <r>
      <t xml:space="preserve">Ambulatorii integrate spitalului </t>
    </r>
    <r>
      <rPr>
        <b/>
        <vertAlign val="superscript"/>
        <sz val="11"/>
        <rFont val="Times New Roman"/>
        <family val="1"/>
      </rPr>
      <t>4)</t>
    </r>
  </si>
  <si>
    <r>
      <t xml:space="preserve">Ambulatorii de specialitate </t>
    </r>
    <r>
      <rPr>
        <b/>
        <vertAlign val="superscript"/>
        <sz val="11"/>
        <rFont val="Times New Roman"/>
        <family val="1"/>
      </rPr>
      <t>2)</t>
    </r>
  </si>
  <si>
    <r>
      <t>Centre medicale de specialitate</t>
    </r>
    <r>
      <rPr>
        <b/>
        <vertAlign val="superscript"/>
        <sz val="11"/>
        <rFont val="Times New Roman"/>
        <family val="1"/>
      </rPr>
      <t xml:space="preserve"> 2)</t>
    </r>
  </si>
  <si>
    <r>
      <t xml:space="preserve">Centre de diagnostic şi tratament </t>
    </r>
    <r>
      <rPr>
        <b/>
        <vertAlign val="superscript"/>
        <sz val="11"/>
        <rFont val="Times New Roman"/>
        <family val="1"/>
      </rPr>
      <t>3)</t>
    </r>
  </si>
  <si>
    <r>
      <t xml:space="preserve">Societăţi medicale civile </t>
    </r>
    <r>
      <rPr>
        <b/>
        <vertAlign val="superscript"/>
        <sz val="11"/>
        <rFont val="Times New Roman"/>
        <family val="1"/>
      </rPr>
      <t>2)</t>
    </r>
  </si>
  <si>
    <r>
      <t>Cabinete independente de medicină de familie</t>
    </r>
    <r>
      <rPr>
        <b/>
        <vertAlign val="superscript"/>
        <sz val="11"/>
        <rFont val="Times New Roman"/>
        <family val="1"/>
      </rPr>
      <t xml:space="preserve"> 1)</t>
    </r>
    <r>
      <rPr>
        <b/>
        <sz val="11"/>
        <rFont val="Times New Roman"/>
        <family val="1"/>
      </rPr>
      <t xml:space="preserve">  </t>
    </r>
  </si>
  <si>
    <t xml:space="preserve">6.    </t>
  </si>
  <si>
    <t xml:space="preserve">5.    </t>
  </si>
  <si>
    <t>Cap.1  Numărul unităţilor sanitare și al unităților din sfera asistenței sociale în care se furnizeaza și îngrijiri medicale - la sfârşitul anului</t>
  </si>
  <si>
    <r>
      <rPr>
        <b/>
        <sz val="11"/>
        <rFont val="Times New Roman"/>
        <family val="1"/>
      </rPr>
      <t xml:space="preserve">Activitatea unităţilor sanitare </t>
    </r>
    <r>
      <rPr>
        <sz val="11"/>
        <rFont val="Times New Roman"/>
        <family val="1"/>
      </rPr>
      <t>în anul 2022</t>
    </r>
  </si>
  <si>
    <t>Cod unitbz:</t>
  </si>
  <si>
    <t>Telefon</t>
  </si>
  <si>
    <t>Conducatorul unitatii</t>
  </si>
  <si>
    <t>Forma de proprietate</t>
  </si>
  <si>
    <t>Forma juridica</t>
  </si>
  <si>
    <t>Tip spital</t>
  </si>
  <si>
    <t>Nr.</t>
  </si>
  <si>
    <t>Strada</t>
  </si>
  <si>
    <t>Localitatea</t>
  </si>
  <si>
    <t>E- mail</t>
  </si>
  <si>
    <t>Judetul</t>
  </si>
  <si>
    <t>For Tutelar</t>
  </si>
  <si>
    <t>Numele persoanei care raspunde de informatiile inscrise in formular</t>
  </si>
  <si>
    <t>Denumirea unitatii</t>
  </si>
  <si>
    <t xml:space="preserve">            cazuri suspecte confirmate anatomopatologic cu cancer al colului uterin, în stadiul clinic III si IV</t>
  </si>
  <si>
    <t xml:space="preserve">            cazuri suspecte confirmate anatomopatologic cu cancer al colului uterin, în stadiul clinic II</t>
  </si>
  <si>
    <t xml:space="preserve">            cazuri suspecte confirmate anatomopatologic cu cancer al colului uterin, în stadiul clinic I</t>
  </si>
  <si>
    <t xml:space="preserve">            cazuri suspecte confirmate anatomopatologic cu cancer al colului uterin, în stadiul clinic 0</t>
  </si>
  <si>
    <t xml:space="preserve">      suspecte, din care:</t>
  </si>
  <si>
    <t>Total femei examinate citologic, din care:</t>
  </si>
  <si>
    <t>La ginecopate</t>
  </si>
  <si>
    <t>În acţiuni de screening</t>
  </si>
  <si>
    <t>7. Depistarea citologică a cancerului colului uterin</t>
  </si>
  <si>
    <t>Cancer vezica urinară</t>
  </si>
  <si>
    <t>Cancer de pancreas</t>
  </si>
  <si>
    <t>Cancer de ficat</t>
  </si>
  <si>
    <t>Cancer colorectal</t>
  </si>
  <si>
    <t>Cancer bronhopulmonar</t>
  </si>
  <si>
    <t>Cancer al stomacului</t>
  </si>
  <si>
    <t>Cancer al sînului la femei</t>
  </si>
  <si>
    <t>Cancer al prostatei</t>
  </si>
  <si>
    <t>Cancer al pielii</t>
  </si>
  <si>
    <t>Cancer al colului uterin</t>
  </si>
  <si>
    <t>Total localizări,     din care:</t>
  </si>
  <si>
    <t>dc: femei</t>
  </si>
  <si>
    <t>Bolnavi rămaşi în evidenţă</t>
  </si>
  <si>
    <t>Cazuri noi luate în evidenţă</t>
  </si>
  <si>
    <t xml:space="preserve">                                                           </t>
  </si>
  <si>
    <t xml:space="preserve">6. Bolnavi de cancer în evidenţa cabinetului judeţean de oncologie                                           </t>
  </si>
  <si>
    <t>TOTAL BOLNAVI DIALIZAŢI</t>
  </si>
  <si>
    <t>(pentru ambulatoriile de specialitate)</t>
  </si>
  <si>
    <t>Cap. 3 ACTIVITATEA SPITALULUI, SECŢIEI (COMPARTIMENTULUI), CABINETULUI/ DISPENSARULUI DE PNEUMOLOGIE</t>
  </si>
  <si>
    <t>1. Evidenţa bolnavilor tuberculoşi înregistraţi în cursul anului</t>
  </si>
  <si>
    <t>1a. Incidenţa (bolnavi noi şi recidive)</t>
  </si>
  <si>
    <t>Domiciliul bolnavului</t>
  </si>
  <si>
    <t>Bolnavi înregistraţi în cursul anului:</t>
  </si>
  <si>
    <t xml:space="preserve">Total bolnavi înregistraţi </t>
  </si>
  <si>
    <t>Bolnavi noi</t>
  </si>
  <si>
    <t>Bolnavi recidive (readmişi)</t>
  </si>
  <si>
    <t>Total bolnavi noi</t>
  </si>
  <si>
    <t>Tbc aparat respirator</t>
  </si>
  <si>
    <t>Tbc extrarespirator</t>
  </si>
  <si>
    <t>Total recidive</t>
  </si>
  <si>
    <t>Total aparat respirator</t>
  </si>
  <si>
    <t>din care: tbc pulmonar</t>
  </si>
  <si>
    <t>Total tbc extraresp.</t>
  </si>
  <si>
    <t>osteoarticular</t>
  </si>
  <si>
    <t>ganglionar</t>
  </si>
  <si>
    <t>urogenital</t>
  </si>
  <si>
    <t>alte localizări</t>
  </si>
  <si>
    <t>osteo-articular</t>
  </si>
  <si>
    <t>Copii 0-14 ani</t>
  </si>
  <si>
    <t>Total tbc pulmonar</t>
  </si>
  <si>
    <t>din care: cu bK+</t>
  </si>
  <si>
    <t>Copii                0-14 ani</t>
  </si>
  <si>
    <t>(col. 01= 02+13)</t>
  </si>
  <si>
    <t>(col. 02= 04+08)</t>
  </si>
  <si>
    <t>Total cu bK+</t>
  </si>
  <si>
    <t>din care: numai la culturi</t>
  </si>
  <si>
    <t>15</t>
  </si>
  <si>
    <t>16</t>
  </si>
  <si>
    <t>17</t>
  </si>
  <si>
    <t>18</t>
  </si>
  <si>
    <t>19</t>
  </si>
  <si>
    <t>20</t>
  </si>
  <si>
    <t>21</t>
  </si>
  <si>
    <t>22</t>
  </si>
  <si>
    <t>23</t>
  </si>
  <si>
    <t>1b. Prevalenţa (bolnavi rămaşi în evidenţă la 31 decembrie)</t>
  </si>
  <si>
    <t>Total rămaşi în evidenţă</t>
  </si>
  <si>
    <t>(col. 01= 03+07)</t>
  </si>
  <si>
    <t>(col. 07= 08+ ... +11)</t>
  </si>
  <si>
    <t>01</t>
  </si>
  <si>
    <t>02</t>
  </si>
  <si>
    <t>03</t>
  </si>
  <si>
    <t>04</t>
  </si>
  <si>
    <t>05</t>
  </si>
  <si>
    <t>06</t>
  </si>
  <si>
    <t>07</t>
  </si>
  <si>
    <t>08</t>
  </si>
  <si>
    <t>09</t>
  </si>
  <si>
    <t>2. Mişcarea anuală a baciliferilor la bolnavii cu TBC pulmonar</t>
  </si>
  <si>
    <t>Nr. bolnavi cu bK+ la sfârşitul anului</t>
  </si>
  <si>
    <t>Nr. bolnavi deveniţi pozitivi în cursul anului (inclusiv transferaţi)</t>
  </si>
  <si>
    <t xml:space="preserve">Nr. bolnavi negativaţi în cursul anului </t>
  </si>
  <si>
    <t>Nr. bolnavi plecaţi sau decedaţi în cursul anului</t>
  </si>
  <si>
    <t>Nr. bolnavi cu bK +     la sfârşitul anului</t>
  </si>
  <si>
    <t>3. Consultaţii şi tratamente</t>
  </si>
  <si>
    <t>Tipul unităţii</t>
  </si>
  <si>
    <t>Consultaţii</t>
  </si>
  <si>
    <t>Tratamente</t>
  </si>
  <si>
    <t>Consultaţii stomatologie</t>
  </si>
  <si>
    <t>Tratamente stomatologie</t>
  </si>
  <si>
    <t>din care: copii 0 - 14 ani</t>
  </si>
  <si>
    <t>Dispensar tbc</t>
  </si>
  <si>
    <t>Ambulator</t>
  </si>
  <si>
    <t>Spital</t>
  </si>
  <si>
    <t>Cameră de gardă</t>
  </si>
  <si>
    <t>NR.CAB.ÎN AMBULATOR</t>
  </si>
  <si>
    <r>
      <t xml:space="preserve">4. </t>
    </r>
    <r>
      <rPr>
        <b/>
        <sz val="11"/>
        <color indexed="25"/>
        <rFont val="Times New Roman"/>
        <family val="1"/>
      </rPr>
      <t xml:space="preserve">Cazuri cu retratament de tuberculoză pulmonară </t>
    </r>
    <r>
      <rPr>
        <b/>
        <sz val="11"/>
        <rFont val="Times New Roman"/>
        <family val="1"/>
      </rPr>
      <t>în anul 2021</t>
    </r>
  </si>
  <si>
    <t>Total bolnavi cronici cu retratament (col 1+2)</t>
  </si>
  <si>
    <t>din care: Evaluaţi</t>
  </si>
  <si>
    <t>Neevaluaţi</t>
  </si>
  <si>
    <t>Rămaşi la 31 dec</t>
  </si>
  <si>
    <t>Total evaluaţi (col 5+...+12)</t>
  </si>
  <si>
    <t>Vindecat sau cu tratament încheiat</t>
  </si>
  <si>
    <t>Infirmaţi</t>
  </si>
  <si>
    <t>Abandon, pierdut</t>
  </si>
  <si>
    <t>Eşec</t>
  </si>
  <si>
    <t>Mutaţi</t>
  </si>
  <si>
    <t>Continuă tratament</t>
  </si>
  <si>
    <t>Decese</t>
  </si>
  <si>
    <t>Tbc</t>
  </si>
  <si>
    <t>Alte boli</t>
  </si>
  <si>
    <t>(col. 3-4)</t>
  </si>
  <si>
    <t>(col. 3-5-6-9-11-12)</t>
  </si>
  <si>
    <t>Reluaţi după abandon</t>
  </si>
  <si>
    <t>Reluaţi după eşec</t>
  </si>
  <si>
    <t>Recidive</t>
  </si>
  <si>
    <t>5. Evoluţia sub tratament a tuberculozei pentru cohorta anului 2016</t>
  </si>
  <si>
    <t>Total în evidenţă</t>
  </si>
  <si>
    <t>Total evaluaţi</t>
  </si>
  <si>
    <t>Evaluaţi</t>
  </si>
  <si>
    <t>Vindecaţi</t>
  </si>
  <si>
    <t>Tratament încheiat</t>
  </si>
  <si>
    <t>Tbc. pulmonar  pozitivi la examenul microscopic</t>
  </si>
  <si>
    <t>N</t>
  </si>
  <si>
    <t>R</t>
  </si>
  <si>
    <t>Tbc. pulmonar  pozitivi numai la cultură</t>
  </si>
  <si>
    <t>Alte TB           (pulmonare negative)</t>
  </si>
  <si>
    <t>N = caz nou; R = recidive</t>
  </si>
  <si>
    <t>6. Acţiuni profilactice (depistare radiologică)</t>
  </si>
  <si>
    <t>Depistări</t>
  </si>
  <si>
    <t>Număr persoane examinate</t>
  </si>
  <si>
    <t>Număr persoane suspecte de modificări pulmonare</t>
  </si>
  <si>
    <t>Număr persoane confirmate cu TBC</t>
  </si>
  <si>
    <t>Grupe vulnerabile</t>
  </si>
  <si>
    <t>Anchete epidemiologice</t>
  </si>
  <si>
    <t>Notă: Nu vor fi cuprinşi bolnavii trimişi de: dispensare, policlinici, spitale, ca suspecţi de tbc. pt. precizare de diagnostic.</t>
  </si>
  <si>
    <t>7. Numărul  investigaţiilor</t>
  </si>
  <si>
    <t>Unitate</t>
  </si>
  <si>
    <t>Nr. radioscopii</t>
  </si>
  <si>
    <t>Nr. radiografii</t>
  </si>
  <si>
    <t>Nr. tomografii</t>
  </si>
  <si>
    <t>Nr. tomografii computerizate</t>
  </si>
  <si>
    <t>Analize hematologice</t>
  </si>
  <si>
    <t>Analize serologice</t>
  </si>
  <si>
    <t>Analize chimice</t>
  </si>
  <si>
    <t>Analize anatomo-patologice</t>
  </si>
  <si>
    <t>Analize citologice</t>
  </si>
  <si>
    <t>Total  bacteriologie</t>
  </si>
  <si>
    <t>Bacteriologie</t>
  </si>
  <si>
    <t>Bacteriologie bK</t>
  </si>
  <si>
    <t>Bacteriologie floră banală</t>
  </si>
  <si>
    <t>Microscopii</t>
  </si>
  <si>
    <t>Culturi</t>
  </si>
  <si>
    <t>Antibiograme</t>
  </si>
  <si>
    <t>Frotiuri</t>
  </si>
  <si>
    <t>ABG</t>
  </si>
  <si>
    <t>Total efectuate</t>
  </si>
  <si>
    <t>din care: bK+</t>
  </si>
  <si>
    <t>din care: cu rezistenţă</t>
  </si>
  <si>
    <t>MDR</t>
  </si>
  <si>
    <t>Alte rezistenţe</t>
  </si>
  <si>
    <t>În disp.TBC şi în ambulator de specialit.</t>
  </si>
  <si>
    <t>În spital</t>
  </si>
  <si>
    <t>U = urban;   R = rural</t>
  </si>
  <si>
    <t>8. Transfuzii - se completeaza dupa sediul unitatii sanitare</t>
  </si>
  <si>
    <t>în spital</t>
  </si>
  <si>
    <t>9. Educaţie pt. sănătate</t>
  </si>
  <si>
    <t>Acţiuni de educaţie pentru sănătate efectuate (lecţii conferinţe, consiliere în focar TB)</t>
  </si>
  <si>
    <t>10. Examen bacteriologic la bolnavii internaţi</t>
  </si>
  <si>
    <t>Baciloscopia la internare</t>
  </si>
  <si>
    <t>Baciloscopia la ieşirea din unitate                      (col 1= col. 2 + 3 + 4)</t>
  </si>
  <si>
    <t>Pozitivă</t>
  </si>
  <si>
    <t>Negativă</t>
  </si>
  <si>
    <t>Necontrolată</t>
  </si>
  <si>
    <t>Bolnavi cu baciloscopia pozitivă stabilită la internare</t>
  </si>
  <si>
    <t>Bolnavi cu baciloscopia negativă stabilită la internare</t>
  </si>
  <si>
    <t>Bolnavi cu baciloscopia necontrolată la internare</t>
  </si>
  <si>
    <t>11. Mişcarea bolnavilor în spital (detaliat pe secţiile şi compartimentele de tuberculoză)</t>
  </si>
  <si>
    <t>12. Însoţitori</t>
  </si>
  <si>
    <t>Însoţitori  pentru adulţi</t>
  </si>
  <si>
    <t>13. Activitatea serviciului de radiologie</t>
  </si>
  <si>
    <t>Nr. aparate radiografice</t>
  </si>
  <si>
    <t>Nr.zile de funcţionare a aparatelor</t>
  </si>
  <si>
    <t xml:space="preserve">Rural </t>
  </si>
  <si>
    <t>după: injecţii, puncţii</t>
  </si>
  <si>
    <t>Rândul</t>
  </si>
  <si>
    <t>4. Infecţii interioare din  preventoriile de copii</t>
  </si>
  <si>
    <t>Bolile aparatului digestiv</t>
  </si>
  <si>
    <t>Bolile aparatului respirator</t>
  </si>
  <si>
    <t>Incidenţa (îmbolnăviri- cazuri noi)</t>
  </si>
  <si>
    <t>3. Morbiditate</t>
  </si>
  <si>
    <t>1 copil</t>
  </si>
  <si>
    <t>1 pat</t>
  </si>
  <si>
    <t>pentru medicamente</t>
  </si>
  <si>
    <t>Cheltuieli pentru medicamente ce revin pe:</t>
  </si>
  <si>
    <t>Total cheltuieli ce revin pe:</t>
  </si>
  <si>
    <t>Total cheltuieli efectuate</t>
  </si>
  <si>
    <t>2. Cheltuieli bugetare</t>
  </si>
  <si>
    <t>I.  Mişcarea internaţilor</t>
  </si>
  <si>
    <t>Cap.4. Activitatea preventoriului</t>
  </si>
  <si>
    <t>din care: decedate</t>
  </si>
  <si>
    <t>Număr persoane asistate</t>
  </si>
  <si>
    <t>4. Salvamar</t>
  </si>
  <si>
    <t xml:space="preserve">3. Salvamont                                                                                         </t>
  </si>
  <si>
    <t>Nr. litri sânge transportaţi</t>
  </si>
  <si>
    <t>Nr. personal sanitar transportat pt. asistenţă</t>
  </si>
  <si>
    <t>Nr. bolnavi transportaţi</t>
  </si>
  <si>
    <t>Nr. nave sanitare</t>
  </si>
  <si>
    <t>2. Nave sanitare</t>
  </si>
  <si>
    <t>Asistaţi la locul solicitării fără a fi transportaţi</t>
  </si>
  <si>
    <t xml:space="preserve">Transportaţi </t>
  </si>
  <si>
    <t>din care: realizate</t>
  </si>
  <si>
    <t>Nr. bolnavi</t>
  </si>
  <si>
    <t>Nr. solicitări</t>
  </si>
  <si>
    <t>Nr. Km parcurşi</t>
  </si>
  <si>
    <t>Ore rulaj</t>
  </si>
  <si>
    <t>Nr. autosanitare la sfârşit de an</t>
  </si>
  <si>
    <t>1. Staţia de salvare (autosanitare)</t>
  </si>
  <si>
    <t>CAP.7  ACTIVITATEA STAŢIEI DE SALVARE</t>
  </si>
  <si>
    <t>Total consultaţii, după domociliul donatorului</t>
  </si>
  <si>
    <t>3. Consultaţii</t>
  </si>
  <si>
    <t>Nr. AVIZE (aprobate, respinse, cu completări)</t>
  </si>
  <si>
    <t>2. Comisia de avizare</t>
  </si>
  <si>
    <t>din care: decese mamă</t>
  </si>
  <si>
    <t>Anatomo-patologice</t>
  </si>
  <si>
    <t>Biochimice şi criminalistice</t>
  </si>
  <si>
    <t>Toxicologice</t>
  </si>
  <si>
    <t>Pe cadavre (oase, autopsii, exhumări etc.)</t>
  </si>
  <si>
    <t>Pe persoane vii (lovituri, viol etc.)</t>
  </si>
  <si>
    <t>Număr analize</t>
  </si>
  <si>
    <t>Nr. îmbălsămări</t>
  </si>
  <si>
    <t>Nr. expertize pentru avorturi delictuale</t>
  </si>
  <si>
    <t>Nr. lucrări complementare (anatomo-pat., trimiteri la lab.)</t>
  </si>
  <si>
    <t>Număr expertize</t>
  </si>
  <si>
    <t>1. Serviciu</t>
  </si>
  <si>
    <t>CAP.10  ACTIVITATEA LABORATORULUI DE MEDICINA LEGALĂ</t>
  </si>
  <si>
    <t>Cap.15. PERSONAL MEDIU SANITAR, PERSONAL AUXILIAR SANITAR, MUNCITORI, PERSONAL DE SERVIRE ŞI PERSONAL DIN APARATUL FUNCŢIONAL PE CATEGORII DE UNITĂŢI</t>
  </si>
  <si>
    <r>
      <t xml:space="preserve">verificare </t>
    </r>
    <r>
      <rPr>
        <b/>
        <sz val="11"/>
        <rFont val="Times New Roman"/>
        <family val="1"/>
      </rPr>
      <t>intre tabelele A si B</t>
    </r>
  </si>
  <si>
    <t>CATEGORII DE PERSONAL</t>
  </si>
  <si>
    <t>Randul</t>
  </si>
  <si>
    <t xml:space="preserve">            Repartizarea personalului sanitar mediu şi auxiliar pe tipuri de unităţi</t>
  </si>
  <si>
    <t>MASCULIN</t>
  </si>
  <si>
    <t>FEMININ</t>
  </si>
  <si>
    <t>spital</t>
  </si>
  <si>
    <t>Centru de sănătate cu paturi de spital</t>
  </si>
  <si>
    <t>Dispensare medicale</t>
  </si>
  <si>
    <t>Cabinete medicale şcolare</t>
  </si>
  <si>
    <t>Cabinete medicale  studenţeşti</t>
  </si>
  <si>
    <t xml:space="preserve">Cabinete med.  de medicină generală </t>
  </si>
  <si>
    <t>Cabinete medicale de familie</t>
  </si>
  <si>
    <t>Puncte farmaceutice</t>
  </si>
  <si>
    <t>Centre de diag. şi tratatament</t>
  </si>
  <si>
    <t>Cabinete stomatologice</t>
  </si>
  <si>
    <t>C.T.S.</t>
  </si>
  <si>
    <t>Institute, unităţi cercet. fără paturi</t>
  </si>
  <si>
    <t>MS, DSP, INSP</t>
  </si>
  <si>
    <t>Sanatorii nevroze/ neuropsihiatrie</t>
  </si>
  <si>
    <t>Salvare</t>
  </si>
  <si>
    <t>Alte tipuri de unităţi</t>
  </si>
  <si>
    <t>masculin</t>
  </si>
  <si>
    <t>feminin</t>
  </si>
  <si>
    <t>TOTAL PERSONAL (rând  2+34+35+36+37)</t>
  </si>
  <si>
    <t>TOTAL PERSONAL (rând 02+34+35+36+37)</t>
  </si>
  <si>
    <t>TOTAL PERSONAL MEDIU SANITAR        (rândurile   3; 21 – 33)</t>
  </si>
  <si>
    <t>TOTAL PERSONAL MEDIU SANITAR        (rândurile 03; 21 – 33)</t>
  </si>
  <si>
    <t>Asistenţi, surori –  TOTAL   (rând  4 – 20)</t>
  </si>
  <si>
    <t>Asistenţi, surori –  TOTAL         (rând 04 – 20)</t>
  </si>
  <si>
    <t>După specialitate</t>
  </si>
  <si>
    <t>Medicale</t>
  </si>
  <si>
    <t>Obstetrică-ginecologie (moaşe)</t>
  </si>
  <si>
    <t>Radiologie</t>
  </si>
  <si>
    <t>Balneofizioterapie şi recuperare medicală</t>
  </si>
  <si>
    <t>Dietetică</t>
  </si>
  <si>
    <t>Nutriţie şi diabet</t>
  </si>
  <si>
    <t>Urgenţe medico- chirurgicale</t>
  </si>
  <si>
    <t>Fiziokinetoterapeuţi, din care:</t>
  </si>
  <si>
    <t xml:space="preserve">                                           - fizioterapeuţi</t>
  </si>
  <si>
    <t>Ocrotire</t>
  </si>
  <si>
    <t>Laborator biologie clinică</t>
  </si>
  <si>
    <t>Laborator anatomie patologică</t>
  </si>
  <si>
    <t>Farmacie</t>
  </si>
  <si>
    <t>Alţi asistenţi</t>
  </si>
  <si>
    <t xml:space="preserve">   Registratori medicali</t>
  </si>
  <si>
    <t xml:space="preserve">   Statisticieni medicali</t>
  </si>
  <si>
    <t>Tehnicieni</t>
  </si>
  <si>
    <t>Dentari</t>
  </si>
  <si>
    <t>Opticieni</t>
  </si>
  <si>
    <t>Utilaje medicale</t>
  </si>
  <si>
    <t>Protezare</t>
  </si>
  <si>
    <t>Droghişti</t>
  </si>
  <si>
    <t>Gipsari</t>
  </si>
  <si>
    <t>Maseuri</t>
  </si>
  <si>
    <t>Autopsieri</t>
  </si>
  <si>
    <t>Instructori c.f.m.</t>
  </si>
  <si>
    <t>Instructori educaţie</t>
  </si>
  <si>
    <t>Dentişti (studii medii)</t>
  </si>
  <si>
    <t xml:space="preserve"> TOTAL PERSONAL AUXILIAR SANITAR</t>
  </si>
  <si>
    <t>MUNCITORI</t>
  </si>
  <si>
    <t xml:space="preserve">     MUNCITORI</t>
  </si>
  <si>
    <t>PERSONAL DE SERVIRE</t>
  </si>
  <si>
    <t xml:space="preserve">     PERSONAL DE SERVIRE</t>
  </si>
  <si>
    <t>PERSONAL DIN APARAT FUNCŢIONAL</t>
  </si>
  <si>
    <t>Cap.15. PERSONAL MEDIU SANITAR, PERSONAL AUXILIAR SANITAR, MUNCITORI, PERSONAL DE SERVIRE ŞI PERSONAL DIN APARATUL FUNCŢIONAL PE GRUPE DE VÂRSTĂ</t>
  </si>
  <si>
    <t xml:space="preserve">            Repartizarea personalului sanitar mediu şi auxiliar pe grupe de vârstă</t>
  </si>
  <si>
    <t>Cu normă întreagă</t>
  </si>
  <si>
    <t>Sub 25 ani</t>
  </si>
  <si>
    <t>55-64 ani</t>
  </si>
  <si>
    <t>din care: in spital, centru de sanatate cu paturi, san. TBC, preventorii, san. de nevroze/neuropsihiatrie, san. balneare</t>
  </si>
  <si>
    <t>TOTAL PERSONA  (rând  2+34+35+36+37)</t>
  </si>
  <si>
    <t>TOTAL PERSONAL MEDIU SANITAR        (rândurile  3; 21 – 33)</t>
  </si>
  <si>
    <t>Asistenţi, surori –  TOTAL        (rând  4 – 20)</t>
  </si>
  <si>
    <t>Cap.15. PERSONAL SANITAR CU STUDII SUPERIOARE PE CATEGORII DE UNITĂŢI</t>
  </si>
  <si>
    <t>verificare intre tabelele C si D</t>
  </si>
  <si>
    <t xml:space="preserve">            Repartizarea personalului sanitar cu studii superioare pe tipuri de unităţi</t>
  </si>
  <si>
    <r>
      <t>UMF*</t>
    </r>
    <r>
      <rPr>
        <b/>
        <vertAlign val="superscript"/>
        <sz val="11"/>
        <rFont val="Times New Roman"/>
        <family val="1"/>
      </rPr>
      <t>)</t>
    </r>
  </si>
  <si>
    <t>Total rezi-denţi</t>
  </si>
  <si>
    <t>REZIDENŢI</t>
  </si>
  <si>
    <t>Total  MEDICI PT.COPII</t>
  </si>
  <si>
    <t>din care: MEDICI PENTRU COPII</t>
  </si>
  <si>
    <t>Total venit din alta tara</t>
  </si>
  <si>
    <t>venit din alta tara</t>
  </si>
  <si>
    <t>MS, DSP</t>
  </si>
  <si>
    <r>
      <t xml:space="preserve">TOTAL PERSONAL CU STUDII SUPERIOARE </t>
    </r>
    <r>
      <rPr>
        <sz val="11"/>
        <rFont val="Times New Roman"/>
        <family val="1"/>
      </rPr>
      <t>(rândurile  2+57+61+65+67+69+70)</t>
    </r>
  </si>
  <si>
    <r>
      <t xml:space="preserve">TOTAL PERSONAL CU STUDII SUPERIOARE </t>
    </r>
    <r>
      <rPr>
        <sz val="11"/>
        <rFont val="Times New Roman"/>
        <family val="1"/>
      </rPr>
      <t>(rândurile 02+57+61+65+67+69+70)</t>
    </r>
  </si>
  <si>
    <r>
      <t xml:space="preserve">I. MEDICI (EXCLUSIV DENTIŞTI) – TOTAL     </t>
    </r>
    <r>
      <rPr>
        <sz val="11"/>
        <rFont val="Times New Roman"/>
        <family val="1"/>
      </rPr>
      <t xml:space="preserve">(rândurile  4+......+56), </t>
    </r>
    <r>
      <rPr>
        <b/>
        <sz val="11"/>
        <rFont val="Times New Roman"/>
        <family val="1"/>
      </rPr>
      <t xml:space="preserve">                  din care:</t>
    </r>
  </si>
  <si>
    <r>
      <t xml:space="preserve">I. MEDICI (EXCLUSIV DENTIŞTI) – TOTAL     </t>
    </r>
    <r>
      <rPr>
        <sz val="11"/>
        <rFont val="Times New Roman"/>
        <family val="1"/>
      </rPr>
      <t xml:space="preserve">(rândurile 04+......+56) </t>
    </r>
    <r>
      <rPr>
        <b/>
        <sz val="11"/>
        <rFont val="Times New Roman"/>
        <family val="1"/>
      </rPr>
      <t xml:space="preserve">                  din care:</t>
    </r>
  </si>
  <si>
    <t xml:space="preserve">                    - rezidenţi </t>
  </si>
  <si>
    <t>1. Alergologie şi imunologie clinică</t>
  </si>
  <si>
    <t>2. A.T.I.</t>
  </si>
  <si>
    <t>3. Boli infecţioase</t>
  </si>
  <si>
    <t>4. Cardiologie</t>
  </si>
  <si>
    <t>5. Dermatovenerologie</t>
  </si>
  <si>
    <t>6. Diabet zaharat, nutriţie şi boli metabolice</t>
  </si>
  <si>
    <t>7. Endocrinologie</t>
  </si>
  <si>
    <t>8. Expertiza medicală a capacităţii de muncă</t>
  </si>
  <si>
    <t>9. Farmacologie clinică</t>
  </si>
  <si>
    <t>10. Gastroenterologie</t>
  </si>
  <si>
    <t>11. Genetică medicală</t>
  </si>
  <si>
    <t>12. Geriatrie şi gerontologie</t>
  </si>
  <si>
    <t>13. Hematologie</t>
  </si>
  <si>
    <t>14. Medicină de familie</t>
  </si>
  <si>
    <t>15. Medicină de urgenţă</t>
  </si>
  <si>
    <t>16. Medicină internă</t>
  </si>
  <si>
    <t>17. Medicină generală</t>
  </si>
  <si>
    <t>18. Medicina muncii</t>
  </si>
  <si>
    <t>19. Medicină sportivă</t>
  </si>
  <si>
    <t>20. Nefrologie</t>
  </si>
  <si>
    <t>21. Neonatologie</t>
  </si>
  <si>
    <t>22. Neurologie</t>
  </si>
  <si>
    <t>23. Neurologie pediatrică</t>
  </si>
  <si>
    <t>24. Oncologie medicală</t>
  </si>
  <si>
    <t>25. Pediatrie</t>
  </si>
  <si>
    <t>26. Pneumologie</t>
  </si>
  <si>
    <t xml:space="preserve">27. Psihiatrie </t>
  </si>
  <si>
    <t xml:space="preserve">28. Psihiatrie pediatrică </t>
  </si>
  <si>
    <t>29. Radioterapie</t>
  </si>
  <si>
    <t>30. Recuperare, medicină fizică şi balneologie</t>
  </si>
  <si>
    <t>31. Reumatologie</t>
  </si>
  <si>
    <t>32. Chirurgie cardiovasculară</t>
  </si>
  <si>
    <t>33. Chirurgie generală</t>
  </si>
  <si>
    <t>34. Chirurgie orală şi maxilo- facială</t>
  </si>
  <si>
    <t>35. Chirurgie pediatrică</t>
  </si>
  <si>
    <t>36. Chirurgie plastică-microchirurgie reconstructivă</t>
  </si>
  <si>
    <t>37. Chirurgie toracică</t>
  </si>
  <si>
    <t>38. Chirurgie vasculară</t>
  </si>
  <si>
    <t>39. Neurochirurgie</t>
  </si>
  <si>
    <t>40. Obstetrică- ginecologie</t>
  </si>
  <si>
    <t>41. Oftalmologie</t>
  </si>
  <si>
    <t>42. Ortopedie pediatrică</t>
  </si>
  <si>
    <t>43. Ortopedie şi traumatologie</t>
  </si>
  <si>
    <t>44. O.R.L.</t>
  </si>
  <si>
    <t>45. Urologie</t>
  </si>
  <si>
    <t>46. Anatomie patologică</t>
  </si>
  <si>
    <t>47. Epidemiologie</t>
  </si>
  <si>
    <t>48. Igienă</t>
  </si>
  <si>
    <t>49. Medicină de laborator</t>
  </si>
  <si>
    <t>50. Medicină legală</t>
  </si>
  <si>
    <t>51. Medicină nucleară</t>
  </si>
  <si>
    <t>52. Radiologie – imagistică medicală</t>
  </si>
  <si>
    <t>53. Sănătate publică şi management</t>
  </si>
  <si>
    <r>
      <rPr>
        <b/>
        <sz val="11"/>
        <rFont val="Times New Roman"/>
        <family val="1"/>
      </rPr>
      <t>II. DENTIŞTI -  TOTAL</t>
    </r>
    <r>
      <rPr>
        <sz val="11"/>
        <rFont val="Times New Roman"/>
        <family val="1"/>
      </rPr>
      <t>,                      din care:</t>
    </r>
  </si>
  <si>
    <t>II. DENTIŞTI TOTAL, din care:</t>
  </si>
  <si>
    <t xml:space="preserve">           - rezidenţi</t>
  </si>
  <si>
    <t>1. Chirurgie dento-alveolară</t>
  </si>
  <si>
    <t>2. Ortodonţie şi ortopedie dento-facială</t>
  </si>
  <si>
    <r>
      <rPr>
        <b/>
        <sz val="11"/>
        <rFont val="Times New Roman"/>
        <family val="1"/>
      </rPr>
      <t>III. FARMACIŞTI – TOTAL</t>
    </r>
    <r>
      <rPr>
        <sz val="11"/>
        <rFont val="Times New Roman"/>
        <family val="1"/>
      </rPr>
      <t>,              din care:</t>
    </r>
  </si>
  <si>
    <t>III. FARMACIŞTI – TOTAL, din care:</t>
  </si>
  <si>
    <t xml:space="preserve">          - rezidenţi</t>
  </si>
  <si>
    <t>1. Farmacie clinică</t>
  </si>
  <si>
    <t>2. Laborator farmaceutic</t>
  </si>
  <si>
    <r>
      <rPr>
        <b/>
        <sz val="11"/>
        <rFont val="Times New Roman"/>
        <family val="1"/>
      </rPr>
      <t>IV. FIZIOKINETOTERAPEUŢI - TOTAL</t>
    </r>
    <r>
      <rPr>
        <sz val="11"/>
        <rFont val="Times New Roman"/>
        <family val="1"/>
      </rPr>
      <t>, din care:</t>
    </r>
  </si>
  <si>
    <t>IV. FIZIOKINETOTERAPEUŢI, din care:</t>
  </si>
  <si>
    <t xml:space="preserve">          - fizioterapeuţi  </t>
  </si>
  <si>
    <r>
      <rPr>
        <b/>
        <sz val="11"/>
        <rFont val="Times New Roman"/>
        <family val="1"/>
      </rPr>
      <t xml:space="preserve">V. ASISTENŢI MEDICALI CU STUDII SUPERIOARE - TOTAL,       </t>
    </r>
    <r>
      <rPr>
        <sz val="11"/>
        <rFont val="Times New Roman"/>
        <family val="1"/>
      </rPr>
      <t>din care:</t>
    </r>
  </si>
  <si>
    <t>V. ASISTENŢI MEDICALI CU STUDII SUPERIOARE, din care:</t>
  </si>
  <si>
    <t xml:space="preserve">       - asistenţi medicali obstetrică- ginecologie (moaşe)</t>
  </si>
  <si>
    <t xml:space="preserve">       - asistenţi medicali obstetrică-       ginecologie (moaşe)</t>
  </si>
  <si>
    <r>
      <rPr>
        <b/>
        <sz val="11"/>
        <rFont val="Times New Roman"/>
        <family val="1"/>
      </rPr>
      <t>VI. ALT PERSONAL SANITAR SUPERIOR</t>
    </r>
    <r>
      <rPr>
        <sz val="11"/>
        <rFont val="Times New Roman"/>
        <family val="1"/>
      </rPr>
      <t xml:space="preserve"> (biologi, chimişti, logopezi, profesori CFM, psihologi)</t>
    </r>
  </si>
  <si>
    <t>VI. ALT PERSONAL SANITAR SUPERIOR (biologi, chimişti, logopezi, profesori CFM, psihologi)</t>
  </si>
  <si>
    <r>
      <rPr>
        <b/>
        <sz val="11"/>
        <rFont val="Times New Roman"/>
        <family val="1"/>
      </rPr>
      <t xml:space="preserve">VII. ALT PERSONAL CU STUDII SUPERIOARE </t>
    </r>
    <r>
      <rPr>
        <sz val="11"/>
        <rFont val="Times New Roman"/>
        <family val="1"/>
      </rPr>
      <t>(economişti,jurişti, ingineri etc)</t>
    </r>
  </si>
  <si>
    <t>VII. ALT PERSONAL CU STUDII SUPERIOARE (economişti,jurişti, ingineri etc)</t>
  </si>
  <si>
    <r>
      <t>U.M.F. *</t>
    </r>
    <r>
      <rPr>
        <vertAlign val="superscript"/>
        <sz val="11"/>
        <rFont val="Times New Roman"/>
        <family val="1"/>
      </rPr>
      <t xml:space="preserve">) </t>
    </r>
    <r>
      <rPr>
        <sz val="11"/>
        <rFont val="Times New Roman"/>
        <family val="1"/>
      </rPr>
      <t xml:space="preserve"> - este trecut personalul sanitar cu cartea de muncă la Universitatatea de Medicină şi Farmacie şi care are integrare clinică. Nu se prinde în total ( coloana 01).</t>
    </r>
  </si>
  <si>
    <t>Cap.15. PERSONAL SANITAR CU STUDII SUPERIOARE PE GRUPE DE VÂRSTĂ</t>
  </si>
  <si>
    <t>D</t>
  </si>
  <si>
    <t xml:space="preserve">            Repartizarea personalului cu studii superioare pe grupe de vârstă</t>
  </si>
  <si>
    <t>34. Chirurgie orală şi maxilo- facială din care:</t>
  </si>
  <si>
    <t xml:space="preserve">      - rezidenți de chirurgie orală și maxilo-facială</t>
  </si>
  <si>
    <t>LABORATOARE MEDICALE</t>
  </si>
  <si>
    <t>Specialitatea laboratorului</t>
  </si>
  <si>
    <t>Total,             din care:</t>
  </si>
  <si>
    <t>Analize medicale,    din care:</t>
  </si>
  <si>
    <t xml:space="preserve">    -  Biochimie</t>
  </si>
  <si>
    <t xml:space="preserve">    -  Hematologie</t>
  </si>
  <si>
    <t xml:space="preserve">    -  Alergologie şi imunologie</t>
  </si>
  <si>
    <t xml:space="preserve">    -  Microbiologie,   din care:</t>
  </si>
  <si>
    <t xml:space="preserve">                 -  bacteriologie</t>
  </si>
  <si>
    <t xml:space="preserve">                 -  bacteriologie BK</t>
  </si>
  <si>
    <t xml:space="preserve">                 -  virusologie</t>
  </si>
  <si>
    <t xml:space="preserve">                 -  micologie</t>
  </si>
  <si>
    <t xml:space="preserve">                 -  parazitologie</t>
  </si>
  <si>
    <t xml:space="preserve">    -  Diagnostic molecular</t>
  </si>
  <si>
    <t xml:space="preserve">    -  Genetică</t>
  </si>
  <si>
    <t xml:space="preserve">    -  Toxicologie</t>
  </si>
  <si>
    <t>Anatomie patologică, din care:</t>
  </si>
  <si>
    <t xml:space="preserve">     -  Histopatologie</t>
  </si>
  <si>
    <t xml:space="preserve">     -  Citologie</t>
  </si>
  <si>
    <t xml:space="preserve">     -  Prosectura</t>
  </si>
  <si>
    <t>Diagnostic cu ultrasunete</t>
  </si>
  <si>
    <t>Explorări funcţionale</t>
  </si>
  <si>
    <t>Medicină nucleară</t>
  </si>
  <si>
    <t>Radiologie şi imagistică medicală</t>
  </si>
  <si>
    <t>Alte (aici se raportează și infecțiile asociate asistenței medicale)</t>
  </si>
  <si>
    <t>NUMĂR SĂLI DE OPERAȚIE ÎN SPITAL</t>
  </si>
  <si>
    <t>Denumirea secţiei/ compartimentului</t>
  </si>
  <si>
    <t>TOTAL           din care:</t>
  </si>
  <si>
    <t>Chirurgie infantilă</t>
  </si>
  <si>
    <t>Chirurgie toracică -tbc</t>
  </si>
  <si>
    <t>Chirurgie maxilo-facială</t>
  </si>
  <si>
    <t>Chirurgie plastică şi reparatorie (arşi)</t>
  </si>
  <si>
    <t>Dermato-venerice</t>
  </si>
  <si>
    <t>Diabet, boli de nutriţie</t>
  </si>
  <si>
    <t>Imunologie şi alergologie</t>
  </si>
  <si>
    <t>Medicină fizică şi balneologie</t>
  </si>
  <si>
    <t>Pneumologie -tbc</t>
  </si>
  <si>
    <t>Rec. neuro-psiho-motorie</t>
  </si>
  <si>
    <t>Tbc osteoarticular</t>
  </si>
  <si>
    <t>COVID 19</t>
  </si>
  <si>
    <t>(col.08= 09+...+12)</t>
  </si>
  <si>
    <t>(col.13= 15+19)</t>
  </si>
  <si>
    <t>(col.19= 20+...+23)</t>
  </si>
  <si>
    <t>Denumirea subsecţiei/subcompartimentului</t>
  </si>
  <si>
    <t>Numar mesaje de eroare  in sheet SAN</t>
  </si>
  <si>
    <t>Numar mesaje de eroare in sheet c4</t>
  </si>
  <si>
    <t>Numar mesaje de eroare  in sheet  c2Sp_Sext_cab_spital</t>
  </si>
  <si>
    <t>Numar mesaje de eroare  in sheet  c2Sp_Sext_cab_ambulator</t>
  </si>
  <si>
    <t>Numar mesaje de eroare  in sheet  c2Amb_spec</t>
  </si>
  <si>
    <t>Numar mesaje de eroare  in sheet  c3tbcSp_Sext</t>
  </si>
  <si>
    <t>Numar mesaje de eroare  in sheet  c7</t>
  </si>
  <si>
    <t>Numar mesaje de eroare  in sheet  c14</t>
  </si>
  <si>
    <t>Numar mesaje de eroare  in sheet  c15</t>
  </si>
  <si>
    <t>Numar mesaje de eroare  in sheet  c10</t>
  </si>
  <si>
    <t>Dna/Dl manager/Director</t>
  </si>
  <si>
    <t>Persoana care a completat daca are semnatura digitala</t>
  </si>
  <si>
    <t>Mesaje de eroare</t>
  </si>
  <si>
    <t>ATENTIE !</t>
  </si>
  <si>
    <t>Pentru colectarea corecta a datelor trebuie sa activati macrourile</t>
  </si>
  <si>
    <t>In File-&gt; Options-&gt; Trust Center-&gt; Trust Center Settings-&gt; Macro settings-&gt;se bifeaza Enable VBA Macros se da click pe OK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</si>
</sst>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numFmts>
  <fonts count="41">
    <font>
      <sz val="11"/>
      <color theme="1"/>
      <name val="Calibri"/>
      <family val="2"/>
      <scheme val="minor"/>
    </font>
    <font>
      <sz val="11"/>
      <color indexed="8"/>
      <name val="Times New Roman"/>
      <family val="1"/>
    </font>
    <font>
      <sz val="11"/>
      <name val="Times New Roman"/>
      <family val="1"/>
    </font>
    <font>
      <b/>
      <sz val="11"/>
      <name val="Times New Roman"/>
      <family val="1"/>
    </font>
    <font>
      <b/>
      <sz val="11"/>
      <color theme="1"/>
      <name val="Times New Roman"/>
      <family val="1"/>
    </font>
    <font>
      <b/>
      <sz val="11"/>
      <color indexed="8"/>
      <name val="Times New Roman"/>
      <family val="1"/>
    </font>
    <font>
      <sz val="11"/>
      <color theme="1"/>
      <name val="Times New Roman"/>
      <family val="1"/>
    </font>
    <font>
      <sz val="11"/>
      <color indexed="10"/>
      <name val="Times New Roman"/>
      <family val="1"/>
    </font>
    <font>
      <sz val="11"/>
      <color rgb="FFFF0000"/>
      <name val="Times New Roman"/>
      <family val="1"/>
    </font>
    <font>
      <sz val="10"/>
      <name val="Arial"/>
      <family val="2"/>
    </font>
    <font>
      <b/>
      <sz val="10"/>
      <color theme="1"/>
      <name val="Arial"/>
      <family val="2"/>
    </font>
    <font>
      <b/>
      <sz val="10"/>
      <color indexed="10"/>
      <name val="Arial"/>
      <family val="2"/>
    </font>
    <font>
      <b/>
      <sz val="11"/>
      <color theme="1"/>
      <name val="Calibri"/>
      <family val="2"/>
      <scheme val="minor"/>
    </font>
    <font>
      <sz val="11"/>
      <name val="Calibri"/>
      <family val="2"/>
      <scheme val="minor"/>
    </font>
    <font>
      <b/>
      <u/>
      <sz val="11"/>
      <name val="Times New Roman"/>
      <family val="1"/>
    </font>
    <font>
      <b/>
      <sz val="11"/>
      <color indexed="10"/>
      <name val="Times New Roman"/>
      <family val="1"/>
    </font>
    <font>
      <b/>
      <sz val="11"/>
      <color indexed="12"/>
      <name val="Times New Roman"/>
      <family val="1"/>
    </font>
    <font>
      <sz val="11"/>
      <color indexed="12"/>
      <name val="Times New Roman"/>
      <family val="1"/>
    </font>
    <font>
      <i/>
      <sz val="11"/>
      <name val="Times New Roman"/>
      <family val="1"/>
    </font>
    <font>
      <b/>
      <i/>
      <sz val="11"/>
      <name val="Times New Roman"/>
      <family val="1"/>
    </font>
    <font>
      <vertAlign val="superscript"/>
      <sz val="11"/>
      <name val="Times New Roman"/>
      <family val="1"/>
    </font>
    <font>
      <b/>
      <sz val="10"/>
      <name val="Times New Roman"/>
      <family val="1"/>
    </font>
    <font>
      <b/>
      <vertAlign val="superscript"/>
      <sz val="11"/>
      <name val="Times New Roman"/>
      <family val="1"/>
    </font>
    <font>
      <sz val="11"/>
      <color indexed="20"/>
      <name val="Times New Roman"/>
      <family val="1"/>
    </font>
    <font>
      <sz val="11"/>
      <name val="Arial"/>
      <family val="2"/>
    </font>
    <font>
      <sz val="11"/>
      <color indexed="10"/>
      <name val="Times New (WE)"/>
      <family val="1"/>
      <charset val="238"/>
    </font>
    <font>
      <sz val="11"/>
      <color rgb="FFFF0000"/>
      <name val="Arial"/>
      <family val="2"/>
    </font>
    <font>
      <b/>
      <sz val="11"/>
      <color indexed="25"/>
      <name val="Times New Roman"/>
      <family val="1"/>
    </font>
    <font>
      <sz val="11"/>
      <color indexed="25"/>
      <name val="Times New Roman"/>
      <family val="1"/>
    </font>
    <font>
      <sz val="11"/>
      <name val="Times"/>
      <family val="1"/>
    </font>
    <font>
      <b/>
      <sz val="11"/>
      <name val="Times"/>
      <family val="1"/>
    </font>
    <font>
      <b/>
      <sz val="11"/>
      <name val="Arial"/>
      <family val="2"/>
    </font>
    <font>
      <sz val="10"/>
      <name val="Times New Roman"/>
      <family val="1"/>
    </font>
    <font>
      <sz val="8"/>
      <name val="Times New Roman"/>
      <family val="1"/>
    </font>
    <font>
      <sz val="12"/>
      <name val="Arial"/>
      <family val="2"/>
    </font>
    <font>
      <b/>
      <sz val="12"/>
      <name val="Times New Roman"/>
      <family val="1"/>
    </font>
    <font>
      <sz val="9"/>
      <name val="Arial"/>
      <family val="2"/>
    </font>
    <font>
      <b/>
      <sz val="15"/>
      <name val="Times New Roman"/>
      <family val="1"/>
    </font>
    <font>
      <sz val="12"/>
      <color indexed="8"/>
      <name val="Times New Roman"/>
      <family val="1"/>
    </font>
    <font>
      <sz val="9"/>
      <color indexed="8"/>
      <name val="Times New Roman"/>
      <family val="1"/>
    </font>
    <font>
      <i/>
      <sz val="11"/>
      <color indexed="8"/>
      <name val="Times New Roman"/>
      <family val="1"/>
    </font>
  </fonts>
  <fills count="11">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indexed="15"/>
        <bgColor indexed="64"/>
      </patternFill>
    </fill>
    <fill>
      <patternFill patternType="solid">
        <fgColor indexed="9"/>
        <bgColor indexed="64"/>
      </patternFill>
    </fill>
    <fill>
      <patternFill patternType="solid">
        <fgColor indexed="53"/>
        <bgColor indexed="64"/>
      </patternFill>
    </fill>
    <fill>
      <patternFill patternType="solid">
        <fgColor theme="0"/>
        <bgColor indexed="64"/>
      </patternFill>
    </fill>
    <fill>
      <patternFill patternType="solid">
        <fgColor theme="9" tint="0.59999389629810485"/>
        <bgColor indexed="64"/>
      </patternFill>
    </fill>
    <fill>
      <patternFill patternType="solid">
        <fgColor rgb="FF00FFFF"/>
        <bgColor indexed="64"/>
      </patternFill>
    </fill>
    <fill>
      <patternFill patternType="solid">
        <fgColor rgb="FF92D050"/>
        <bgColor indexed="64"/>
      </patternFill>
    </fill>
  </fills>
  <borders count="3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28"/>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28"/>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28"/>
      </right>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28"/>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top/>
      <bottom style="double">
        <color indexed="64"/>
      </bottom>
      <diagonal/>
    </border>
    <border>
      <left style="double">
        <color indexed="28"/>
      </left>
      <right style="thin">
        <color indexed="64"/>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bottom/>
      <diagonal/>
    </border>
    <border>
      <left/>
      <right style="double">
        <color indexed="64"/>
      </right>
      <top style="thin">
        <color indexed="64"/>
      </top>
      <bottom style="double">
        <color indexed="64"/>
      </bottom>
      <diagonal/>
    </border>
    <border>
      <left style="thin">
        <color indexed="64"/>
      </left>
      <right style="double">
        <color indexed="64"/>
      </right>
      <top style="thin">
        <color indexed="64"/>
      </top>
      <bottom/>
      <diagonal/>
    </border>
    <border>
      <left/>
      <right style="double">
        <color indexed="28"/>
      </right>
      <top style="thin">
        <color indexed="64"/>
      </top>
      <bottom/>
      <diagonal/>
    </border>
    <border>
      <left/>
      <right style="double">
        <color indexed="28"/>
      </right>
      <top style="thin">
        <color indexed="64"/>
      </top>
      <bottom style="thin">
        <color indexed="64"/>
      </bottom>
      <diagonal/>
    </border>
    <border>
      <left style="double">
        <color indexed="28"/>
      </left>
      <right style="double">
        <color indexed="28"/>
      </right>
      <top style="thin">
        <color indexed="64"/>
      </top>
      <bottom style="thin">
        <color indexed="64"/>
      </bottom>
      <diagonal/>
    </border>
    <border>
      <left style="thin">
        <color indexed="64"/>
      </left>
      <right style="thin">
        <color indexed="64"/>
      </right>
      <top style="double">
        <color indexed="28"/>
      </top>
      <bottom style="double">
        <color indexed="64"/>
      </bottom>
      <diagonal/>
    </border>
    <border>
      <left/>
      <right style="thin">
        <color indexed="64"/>
      </right>
      <top style="double">
        <color indexed="28"/>
      </top>
      <bottom style="double">
        <color indexed="64"/>
      </bottom>
      <diagonal/>
    </border>
    <border>
      <left style="double">
        <color indexed="28"/>
      </left>
      <right style="double">
        <color indexed="28"/>
      </right>
      <top style="double">
        <color indexed="28"/>
      </top>
      <bottom style="double">
        <color indexed="64"/>
      </bottom>
      <diagonal/>
    </border>
    <border>
      <left style="thin">
        <color indexed="64"/>
      </left>
      <right style="double">
        <color indexed="28"/>
      </right>
      <top style="double">
        <color indexed="28"/>
      </top>
      <bottom style="double">
        <color indexed="64"/>
      </bottom>
      <diagonal/>
    </border>
    <border>
      <left style="medium">
        <color indexed="64"/>
      </left>
      <right style="thin">
        <color indexed="64"/>
      </right>
      <top style="double">
        <color indexed="28"/>
      </top>
      <bottom style="double">
        <color indexed="64"/>
      </bottom>
      <diagonal/>
    </border>
    <border>
      <left style="medium">
        <color indexed="64"/>
      </left>
      <right style="double">
        <color indexed="64"/>
      </right>
      <top/>
      <bottom style="double">
        <color indexed="64"/>
      </bottom>
      <diagonal/>
    </border>
    <border>
      <left style="medium">
        <color indexed="64"/>
      </left>
      <right style="medium">
        <color indexed="64"/>
      </right>
      <top/>
      <bottom style="double">
        <color indexed="28"/>
      </bottom>
      <diagonal/>
    </border>
    <border>
      <left style="double">
        <color indexed="28"/>
      </left>
      <right style="medium">
        <color indexed="64"/>
      </right>
      <top/>
      <bottom style="double">
        <color indexed="28"/>
      </bottom>
      <diagonal/>
    </border>
    <border>
      <left style="double">
        <color indexed="28"/>
      </left>
      <right style="double">
        <color indexed="28"/>
      </right>
      <top/>
      <bottom style="double">
        <color indexed="28"/>
      </bottom>
      <diagonal/>
    </border>
    <border>
      <left style="thin">
        <color indexed="64"/>
      </left>
      <right style="double">
        <color indexed="28"/>
      </right>
      <top/>
      <bottom style="double">
        <color indexed="28"/>
      </bottom>
      <diagonal/>
    </border>
    <border>
      <left style="thin">
        <color indexed="64"/>
      </left>
      <right style="thin">
        <color indexed="64"/>
      </right>
      <top/>
      <bottom style="double">
        <color indexed="28"/>
      </bottom>
      <diagonal/>
    </border>
    <border>
      <left style="medium">
        <color indexed="64"/>
      </left>
      <right style="double">
        <color indexed="64"/>
      </right>
      <top/>
      <bottom/>
      <diagonal/>
    </border>
    <border>
      <left style="medium">
        <color indexed="64"/>
      </left>
      <right style="medium">
        <color indexed="64"/>
      </right>
      <top style="medium">
        <color indexed="64"/>
      </top>
      <bottom/>
      <diagonal/>
    </border>
    <border>
      <left style="double">
        <color indexed="28"/>
      </left>
      <right style="medium">
        <color indexed="64"/>
      </right>
      <top style="medium">
        <color indexed="64"/>
      </top>
      <bottom/>
      <diagonal/>
    </border>
    <border>
      <left style="double">
        <color indexed="28"/>
      </left>
      <right style="double">
        <color indexed="28"/>
      </right>
      <top/>
      <bottom/>
      <diagonal/>
    </border>
    <border>
      <left style="thin">
        <color indexed="64"/>
      </left>
      <right style="double">
        <color indexed="28"/>
      </right>
      <top/>
      <bottom/>
      <diagonal/>
    </border>
    <border>
      <left style="medium">
        <color indexed="64"/>
      </left>
      <right style="double">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28"/>
      </left>
      <right/>
      <top style="medium">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28"/>
      </left>
      <right/>
      <top style="double">
        <color indexed="64"/>
      </top>
      <bottom style="medium">
        <color indexed="64"/>
      </bottom>
      <diagonal/>
    </border>
    <border>
      <left style="double">
        <color indexed="28"/>
      </left>
      <right style="double">
        <color indexed="28"/>
      </right>
      <top style="thin">
        <color indexed="64"/>
      </top>
      <bottom/>
      <diagonal/>
    </border>
    <border>
      <left style="thin">
        <color indexed="64"/>
      </left>
      <right style="double">
        <color indexed="28"/>
      </right>
      <top style="thin">
        <color indexed="64"/>
      </top>
      <bottom/>
      <diagonal/>
    </border>
    <border>
      <left/>
      <right/>
      <top/>
      <bottom style="double">
        <color indexed="64"/>
      </bottom>
      <diagonal/>
    </border>
    <border>
      <left/>
      <right/>
      <top style="double">
        <color indexed="64"/>
      </top>
      <bottom/>
      <diagonal/>
    </border>
    <border>
      <left/>
      <right style="thin">
        <color indexed="64"/>
      </right>
      <top/>
      <bottom style="double">
        <color indexed="64"/>
      </bottom>
      <diagonal/>
    </border>
    <border>
      <left style="medium">
        <color indexed="64"/>
      </left>
      <right style="thin">
        <color indexed="64"/>
      </right>
      <top/>
      <bottom style="double">
        <color indexed="64"/>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double">
        <color indexed="28"/>
      </left>
      <right style="medium">
        <color indexed="64"/>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double">
        <color indexed="28"/>
      </left>
      <right style="medium">
        <color indexed="64"/>
      </right>
      <top/>
      <bottom/>
      <diagonal/>
    </border>
    <border>
      <left style="double">
        <color indexed="64"/>
      </left>
      <right style="medium">
        <color indexed="64"/>
      </right>
      <top style="medium">
        <color indexed="64"/>
      </top>
      <bottom/>
      <diagonal/>
    </border>
    <border>
      <left style="double">
        <color indexed="64"/>
      </left>
      <right/>
      <top style="double">
        <color indexed="64"/>
      </top>
      <bottom style="medium">
        <color indexed="64"/>
      </bottom>
      <diagonal/>
    </border>
    <border>
      <left/>
      <right style="double">
        <color indexed="64"/>
      </right>
      <top style="double">
        <color indexed="28"/>
      </top>
      <bottom style="medium">
        <color indexed="64"/>
      </bottom>
      <diagonal/>
    </border>
    <border>
      <left/>
      <right/>
      <top style="double">
        <color indexed="28"/>
      </top>
      <bottom style="medium">
        <color indexed="64"/>
      </bottom>
      <diagonal/>
    </border>
    <border>
      <left style="double">
        <color indexed="28"/>
      </left>
      <right/>
      <top style="double">
        <color indexed="28"/>
      </top>
      <bottom style="medium">
        <color indexed="64"/>
      </bottom>
      <diagonal/>
    </border>
    <border>
      <left style="thin">
        <color indexed="64"/>
      </left>
      <right style="double">
        <color indexed="28"/>
      </right>
      <top style="double">
        <color indexed="28"/>
      </top>
      <bottom/>
      <diagonal/>
    </border>
    <border>
      <left style="double">
        <color indexed="28"/>
      </left>
      <right/>
      <top style="double">
        <color indexed="64"/>
      </top>
      <bottom/>
      <diagonal/>
    </border>
    <border>
      <left/>
      <right style="thin">
        <color indexed="64"/>
      </right>
      <top style="double">
        <color indexed="64"/>
      </top>
      <bottom style="double">
        <color indexed="64"/>
      </bottom>
      <diagonal/>
    </border>
    <border>
      <left style="thin">
        <color indexed="64"/>
      </left>
      <right style="double">
        <color indexed="28"/>
      </right>
      <top style="double">
        <color indexed="64"/>
      </top>
      <bottom style="double">
        <color indexed="64"/>
      </bottom>
      <diagonal/>
    </border>
    <border>
      <left style="thin">
        <color indexed="64"/>
      </left>
      <right style="double">
        <color indexed="28"/>
      </right>
      <top/>
      <bottom style="double">
        <color indexed="64"/>
      </bottom>
      <diagonal/>
    </border>
    <border>
      <left style="medium">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double">
        <color indexed="64"/>
      </left>
      <right/>
      <top style="double">
        <color indexed="64"/>
      </top>
      <bottom style="double">
        <color indexed="64"/>
      </bottom>
      <diagonal/>
    </border>
    <border>
      <left style="thin">
        <color indexed="64"/>
      </left>
      <right style="double">
        <color indexed="28"/>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28"/>
      </top>
      <bottom style="double">
        <color indexed="64"/>
      </bottom>
      <diagonal/>
    </border>
    <border>
      <left style="thin">
        <color indexed="64"/>
      </left>
      <right style="double">
        <color indexed="28"/>
      </right>
      <top style="double">
        <color indexed="28"/>
      </top>
      <bottom style="double">
        <color indexed="28"/>
      </bottom>
      <diagonal/>
    </border>
    <border>
      <left style="thin">
        <color indexed="64"/>
      </left>
      <right style="thin">
        <color indexed="64"/>
      </right>
      <top style="double">
        <color indexed="28"/>
      </top>
      <bottom style="double">
        <color indexed="28"/>
      </bottom>
      <diagonal/>
    </border>
    <border>
      <left style="thin">
        <color indexed="64"/>
      </left>
      <right style="double">
        <color indexed="28"/>
      </right>
      <top style="thin">
        <color indexed="64"/>
      </top>
      <bottom style="double">
        <color indexed="28"/>
      </bottom>
      <diagonal/>
    </border>
    <border>
      <left style="thin">
        <color indexed="64"/>
      </left>
      <right style="thin">
        <color indexed="64"/>
      </right>
      <top style="thin">
        <color indexed="64"/>
      </top>
      <bottom style="double">
        <color indexed="28"/>
      </bottom>
      <diagonal/>
    </border>
    <border>
      <left/>
      <right style="double">
        <color indexed="28"/>
      </right>
      <top style="double">
        <color indexed="28"/>
      </top>
      <bottom style="thin">
        <color indexed="64"/>
      </bottom>
      <diagonal/>
    </border>
    <border>
      <left style="thin">
        <color indexed="64"/>
      </left>
      <right/>
      <top style="double">
        <color indexed="28"/>
      </top>
      <bottom style="thin">
        <color indexed="64"/>
      </bottom>
      <diagonal/>
    </border>
    <border>
      <left/>
      <right style="thin">
        <color indexed="64"/>
      </right>
      <top style="double">
        <color indexed="28"/>
      </top>
      <bottom style="thin">
        <color indexed="64"/>
      </bottom>
      <diagonal/>
    </border>
    <border>
      <left style="thin">
        <color indexed="64"/>
      </left>
      <right style="thin">
        <color indexed="64"/>
      </right>
      <top style="double">
        <color indexed="28"/>
      </top>
      <bottom/>
      <diagonal/>
    </border>
    <border>
      <left/>
      <right/>
      <top/>
      <bottom style="double">
        <color indexed="28"/>
      </bottom>
      <diagonal/>
    </border>
    <border>
      <left style="thin">
        <color indexed="64"/>
      </left>
      <right/>
      <top style="thin">
        <color indexed="64"/>
      </top>
      <bottom style="double">
        <color indexed="28"/>
      </bottom>
      <diagonal/>
    </border>
    <border>
      <left/>
      <right style="double">
        <color indexed="64"/>
      </right>
      <top/>
      <bottom/>
      <diagonal/>
    </border>
    <border>
      <left/>
      <right style="medium">
        <color indexed="64"/>
      </right>
      <top/>
      <bottom/>
      <diagonal/>
    </border>
    <border>
      <left style="double">
        <color indexed="28"/>
      </left>
      <right style="double">
        <color indexed="64"/>
      </right>
      <top style="double">
        <color indexed="64"/>
      </top>
      <bottom/>
      <diagonal/>
    </border>
    <border>
      <left/>
      <right style="double">
        <color indexed="28"/>
      </right>
      <top style="double">
        <color indexed="64"/>
      </top>
      <bottom/>
      <diagonal/>
    </border>
    <border>
      <left/>
      <right style="medium">
        <color indexed="64"/>
      </right>
      <top/>
      <bottom style="double">
        <color indexed="64"/>
      </bottom>
      <diagonal/>
    </border>
    <border>
      <left style="double">
        <color indexed="64"/>
      </left>
      <right style="double">
        <color indexed="28"/>
      </right>
      <top style="double">
        <color indexed="64"/>
      </top>
      <bottom style="double">
        <color indexed="64"/>
      </bottom>
      <diagonal/>
    </border>
    <border>
      <left/>
      <right style="double">
        <color indexed="64"/>
      </right>
      <top/>
      <bottom style="double">
        <color indexed="64"/>
      </bottom>
      <diagonal/>
    </border>
    <border>
      <left style="medium">
        <color indexed="64"/>
      </left>
      <right style="double">
        <color indexed="64"/>
      </right>
      <top style="medium">
        <color indexed="64"/>
      </top>
      <bottom style="double">
        <color indexed="64"/>
      </bottom>
      <diagonal/>
    </border>
    <border>
      <left style="double">
        <color indexed="28"/>
      </left>
      <right style="double">
        <color indexed="64"/>
      </right>
      <top/>
      <bottom style="double">
        <color indexed="64"/>
      </bottom>
      <diagonal/>
    </border>
    <border>
      <left style="double">
        <color indexed="28"/>
      </left>
      <right style="double">
        <color indexed="28"/>
      </right>
      <top/>
      <bottom style="double">
        <color indexed="64"/>
      </bottom>
      <diagonal/>
    </border>
    <border>
      <left style="double">
        <color indexed="64"/>
      </left>
      <right style="double">
        <color indexed="28"/>
      </right>
      <top/>
      <bottom style="double">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28"/>
      </left>
      <right style="double">
        <color indexed="64"/>
      </right>
      <top/>
      <bottom/>
      <diagonal/>
    </border>
    <border>
      <left style="double">
        <color indexed="64"/>
      </left>
      <right style="double">
        <color indexed="28"/>
      </right>
      <top/>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double">
        <color indexed="64"/>
      </right>
      <top style="double">
        <color indexed="64"/>
      </top>
      <bottom/>
      <diagonal/>
    </border>
    <border>
      <left style="double">
        <color indexed="64"/>
      </left>
      <right/>
      <top style="double">
        <color indexed="64"/>
      </top>
      <bottom/>
      <diagonal/>
    </border>
    <border>
      <left style="double">
        <color indexed="28"/>
      </left>
      <right style="double">
        <color indexed="28"/>
      </right>
      <top style="double">
        <color indexed="64"/>
      </top>
      <bottom/>
      <diagonal/>
    </border>
    <border>
      <left style="double">
        <color indexed="64"/>
      </left>
      <right style="double">
        <color indexed="28"/>
      </right>
      <top style="double">
        <color indexed="64"/>
      </top>
      <bottom/>
      <diagonal/>
    </border>
    <border>
      <left style="thin">
        <color indexed="64"/>
      </left>
      <right/>
      <top style="thin">
        <color indexed="64"/>
      </top>
      <bottom style="double">
        <color indexed="64"/>
      </bottom>
      <diagonal/>
    </border>
    <border>
      <left style="thin">
        <color indexed="64"/>
      </left>
      <right style="double">
        <color indexed="28"/>
      </right>
      <top style="double">
        <color indexed="8"/>
      </top>
      <bottom style="double">
        <color indexed="64"/>
      </bottom>
      <diagonal/>
    </border>
    <border>
      <left style="thin">
        <color indexed="64"/>
      </left>
      <right/>
      <top style="double">
        <color indexed="8"/>
      </top>
      <bottom style="double">
        <color indexed="64"/>
      </bottom>
      <diagonal/>
    </border>
    <border>
      <left style="thin">
        <color indexed="64"/>
      </left>
      <right style="thin">
        <color indexed="64"/>
      </right>
      <top style="double">
        <color indexed="8"/>
      </top>
      <bottom style="double">
        <color indexed="64"/>
      </bottom>
      <diagonal/>
    </border>
    <border>
      <left style="thin">
        <color indexed="64"/>
      </left>
      <right style="double">
        <color indexed="8"/>
      </right>
      <top style="thin">
        <color indexed="64"/>
      </top>
      <bottom style="double">
        <color indexed="8"/>
      </bottom>
      <diagonal/>
    </border>
    <border>
      <left/>
      <right style="thin">
        <color indexed="64"/>
      </right>
      <top style="thin">
        <color indexed="64"/>
      </top>
      <bottom style="double">
        <color indexed="8"/>
      </bottom>
      <diagonal/>
    </border>
    <border>
      <left style="thin">
        <color indexed="64"/>
      </left>
      <right/>
      <top/>
      <bottom style="double">
        <color indexed="8"/>
      </bottom>
      <diagonal/>
    </border>
    <border>
      <left style="thin">
        <color indexed="64"/>
      </left>
      <right style="thin">
        <color indexed="64"/>
      </right>
      <top/>
      <bottom style="double">
        <color indexed="8"/>
      </bottom>
      <diagonal/>
    </border>
    <border>
      <left/>
      <right style="double">
        <color indexed="8"/>
      </right>
      <top/>
      <bottom style="thin">
        <color indexed="64"/>
      </bottom>
      <diagonal/>
    </border>
    <border>
      <left style="thin">
        <color indexed="64"/>
      </left>
      <right/>
      <top/>
      <bottom/>
      <diagonal/>
    </border>
    <border>
      <left/>
      <right style="double">
        <color indexed="8"/>
      </right>
      <top style="double">
        <color indexed="64"/>
      </top>
      <bottom/>
      <diagonal/>
    </border>
    <border>
      <left style="thin">
        <color indexed="64"/>
      </left>
      <right/>
      <top style="double">
        <color indexed="64"/>
      </top>
      <bottom/>
      <diagonal/>
    </border>
    <border>
      <left/>
      <right style="thin">
        <color indexed="64"/>
      </right>
      <top/>
      <bottom/>
      <diagonal/>
    </border>
    <border>
      <left style="double">
        <color indexed="64"/>
      </left>
      <right/>
      <top/>
      <bottom style="double">
        <color indexed="64"/>
      </bottom>
      <diagonal/>
    </border>
    <border>
      <left/>
      <right style="double">
        <color indexed="28"/>
      </right>
      <top/>
      <bottom style="thin">
        <color indexed="64"/>
      </bottom>
      <diagonal/>
    </border>
    <border>
      <left style="thin">
        <color indexed="64"/>
      </left>
      <right style="double">
        <color indexed="64"/>
      </right>
      <top style="double">
        <color indexed="64"/>
      </top>
      <bottom/>
      <diagonal/>
    </border>
    <border>
      <left/>
      <right style="thin">
        <color indexed="64"/>
      </right>
      <top style="double">
        <color indexed="64"/>
      </top>
      <bottom/>
      <diagonal/>
    </border>
    <border>
      <left style="thin">
        <color indexed="64"/>
      </left>
      <right style="medium">
        <color indexed="28"/>
      </right>
      <top style="double">
        <color indexed="64"/>
      </top>
      <bottom/>
      <diagonal/>
    </border>
    <border>
      <left style="thin">
        <color indexed="64"/>
      </left>
      <right style="thick">
        <color indexed="36"/>
      </right>
      <top style="double">
        <color indexed="64"/>
      </top>
      <bottom/>
      <diagonal/>
    </border>
    <border>
      <left/>
      <right style="double">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ck">
        <color indexed="36"/>
      </right>
      <top style="medium">
        <color indexed="64"/>
      </top>
      <bottom style="double">
        <color indexed="64"/>
      </bottom>
      <diagonal/>
    </border>
    <border>
      <left/>
      <right style="medium">
        <color indexed="28"/>
      </right>
      <top style="medium">
        <color indexed="64"/>
      </top>
      <bottom style="double">
        <color indexed="64"/>
      </bottom>
      <diagonal/>
    </border>
    <border>
      <left style="medium">
        <color indexed="64"/>
      </left>
      <right style="double">
        <color indexed="28"/>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36"/>
      </left>
      <right/>
      <top/>
      <bottom style="medium">
        <color indexed="64"/>
      </bottom>
      <diagonal/>
    </border>
    <border>
      <left/>
      <right style="medium">
        <color indexed="28"/>
      </right>
      <top style="double">
        <color indexed="64"/>
      </top>
      <bottom style="medium">
        <color indexed="64"/>
      </bottom>
      <diagonal/>
    </border>
    <border>
      <left style="thick">
        <color indexed="36"/>
      </left>
      <right/>
      <top style="double">
        <color indexed="64"/>
      </top>
      <bottom style="medium">
        <color indexed="64"/>
      </bottom>
      <diagonal/>
    </border>
    <border>
      <left style="medium">
        <color indexed="64"/>
      </left>
      <right style="double">
        <color indexed="28"/>
      </right>
      <top style="double">
        <color indexed="64"/>
      </top>
      <bottom/>
      <diagonal/>
    </border>
    <border>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right style="double">
        <color indexed="28"/>
      </right>
      <top style="double">
        <color indexed="28"/>
      </top>
      <bottom style="double">
        <color indexed="64"/>
      </bottom>
      <diagonal/>
    </border>
    <border>
      <left/>
      <right/>
      <top style="double">
        <color indexed="28"/>
      </top>
      <bottom style="double">
        <color indexed="64"/>
      </bottom>
      <diagonal/>
    </border>
    <border>
      <left style="double">
        <color indexed="28"/>
      </left>
      <right/>
      <top style="double">
        <color indexed="28"/>
      </top>
      <bottom style="double">
        <color indexed="64"/>
      </bottom>
      <diagonal/>
    </border>
    <border>
      <left/>
      <right style="double">
        <color indexed="28"/>
      </right>
      <top/>
      <bottom style="double">
        <color indexed="28"/>
      </bottom>
      <diagonal/>
    </border>
    <border>
      <left style="thin">
        <color indexed="64"/>
      </left>
      <right/>
      <top/>
      <bottom style="double">
        <color indexed="28"/>
      </bottom>
      <diagonal/>
    </border>
    <border>
      <left style="double">
        <color indexed="28"/>
      </left>
      <right/>
      <top style="double">
        <color indexed="64"/>
      </top>
      <bottom style="thin">
        <color indexed="64"/>
      </bottom>
      <diagonal/>
    </border>
    <border>
      <left/>
      <right style="double">
        <color indexed="28"/>
      </right>
      <top style="double">
        <color indexed="64"/>
      </top>
      <bottom style="thin">
        <color indexed="64"/>
      </bottom>
      <diagonal/>
    </border>
    <border>
      <left style="double">
        <color indexed="28"/>
      </left>
      <right style="thin">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28"/>
      </right>
      <top/>
      <bottom/>
      <diagonal/>
    </border>
    <border>
      <left style="double">
        <color indexed="28"/>
      </left>
      <right style="thin">
        <color indexed="64"/>
      </right>
      <top/>
      <bottom/>
      <diagonal/>
    </border>
    <border>
      <left style="thin">
        <color indexed="28"/>
      </left>
      <right style="double">
        <color indexed="28"/>
      </right>
      <top style="thin">
        <color indexed="64"/>
      </top>
      <bottom style="thin">
        <color indexed="64"/>
      </bottom>
      <diagonal/>
    </border>
    <border>
      <left style="double">
        <color indexed="64"/>
      </left>
      <right style="thin">
        <color indexed="28"/>
      </right>
      <top style="thin">
        <color indexed="64"/>
      </top>
      <bottom style="thin">
        <color indexed="64"/>
      </bottom>
      <diagonal/>
    </border>
    <border>
      <left style="double">
        <color indexed="28"/>
      </left>
      <right style="thin">
        <color indexed="64"/>
      </right>
      <top style="thin">
        <color indexed="64"/>
      </top>
      <bottom style="thin">
        <color indexed="64"/>
      </bottom>
      <diagonal/>
    </border>
    <border>
      <left style="thin">
        <color indexed="64"/>
      </left>
      <right style="thin">
        <color indexed="28"/>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style="thin">
        <color indexed="28"/>
      </right>
      <top style="thin">
        <color indexed="64"/>
      </top>
      <bottom style="thin">
        <color indexed="64"/>
      </bottom>
      <diagonal/>
    </border>
    <border>
      <left style="thin">
        <color indexed="64"/>
      </left>
      <right style="thin">
        <color indexed="28"/>
      </right>
      <top style="double">
        <color indexed="28"/>
      </top>
      <bottom style="thin">
        <color indexed="64"/>
      </bottom>
      <diagonal/>
    </border>
    <border>
      <left style="thin">
        <color indexed="64"/>
      </left>
      <right style="double">
        <color indexed="64"/>
      </right>
      <top style="double">
        <color indexed="28"/>
      </top>
      <bottom style="thin">
        <color indexed="64"/>
      </bottom>
      <diagonal/>
    </border>
    <border>
      <left/>
      <right style="double">
        <color indexed="28"/>
      </right>
      <top style="double">
        <color indexed="28"/>
      </top>
      <bottom style="double">
        <color indexed="28"/>
      </bottom>
      <diagonal/>
    </border>
    <border>
      <left style="double">
        <color indexed="28"/>
      </left>
      <right style="double">
        <color indexed="28"/>
      </right>
      <top style="double">
        <color indexed="28"/>
      </top>
      <bottom style="double">
        <color indexed="28"/>
      </bottom>
      <diagonal/>
    </border>
    <border>
      <left/>
      <right/>
      <top style="double">
        <color indexed="28"/>
      </top>
      <bottom style="double">
        <color indexed="28"/>
      </bottom>
      <diagonal/>
    </border>
    <border>
      <left style="double">
        <color indexed="28"/>
      </left>
      <right/>
      <top style="double">
        <color indexed="28"/>
      </top>
      <bottom style="double">
        <color indexed="28"/>
      </bottom>
      <diagonal/>
    </border>
    <border>
      <left/>
      <right style="medium">
        <color indexed="64"/>
      </right>
      <top style="double">
        <color indexed="28"/>
      </top>
      <bottom style="double">
        <color indexed="28"/>
      </bottom>
      <diagonal/>
    </border>
    <border>
      <left style="double">
        <color indexed="28"/>
      </left>
      <right style="medium">
        <color indexed="64"/>
      </right>
      <top style="double">
        <color indexed="28"/>
      </top>
      <bottom style="double">
        <color indexed="28"/>
      </bottom>
      <diagonal/>
    </border>
    <border>
      <left/>
      <right style="double">
        <color indexed="28"/>
      </right>
      <top/>
      <bottom/>
      <diagonal/>
    </border>
    <border>
      <left style="double">
        <color indexed="28"/>
      </left>
      <right style="double">
        <color indexed="28"/>
      </right>
      <top style="double">
        <color indexed="28"/>
      </top>
      <bottom/>
      <diagonal/>
    </border>
    <border>
      <left/>
      <right style="thin">
        <color indexed="64"/>
      </right>
      <top/>
      <bottom style="double">
        <color indexed="28"/>
      </bottom>
      <diagonal/>
    </border>
    <border>
      <left style="double">
        <color indexed="28"/>
      </left>
      <right style="thin">
        <color indexed="64"/>
      </right>
      <top/>
      <bottom style="double">
        <color indexed="28"/>
      </bottom>
      <diagonal/>
    </border>
    <border>
      <left/>
      <right style="thin">
        <color indexed="64"/>
      </right>
      <top style="double">
        <color indexed="28"/>
      </top>
      <bottom/>
      <diagonal/>
    </border>
    <border>
      <left/>
      <right/>
      <top style="double">
        <color indexed="28"/>
      </top>
      <bottom/>
      <diagonal/>
    </border>
    <border>
      <left style="thin">
        <color indexed="64"/>
      </left>
      <right/>
      <top style="double">
        <color indexed="28"/>
      </top>
      <bottom/>
      <diagonal/>
    </border>
    <border>
      <left style="double">
        <color indexed="28"/>
      </left>
      <right style="thin">
        <color indexed="64"/>
      </right>
      <top style="double">
        <color indexed="28"/>
      </top>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style="double">
        <color indexed="64"/>
      </right>
      <top/>
      <bottom style="thin">
        <color indexed="64"/>
      </bottom>
      <diagonal/>
    </border>
    <border>
      <left/>
      <right style="double">
        <color indexed="64"/>
      </right>
      <top/>
      <bottom style="thin">
        <color indexed="64"/>
      </bottom>
      <diagonal/>
    </border>
    <border>
      <left/>
      <right style="double">
        <color indexed="64"/>
      </right>
      <top style="double">
        <color indexed="64"/>
      </top>
      <bottom style="double">
        <color indexed="64"/>
      </bottom>
      <diagonal/>
    </border>
    <border>
      <left style="double">
        <color indexed="28"/>
      </left>
      <right style="double">
        <color indexed="28"/>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28"/>
      </left>
      <right style="double">
        <color indexed="64"/>
      </right>
      <top style="double">
        <color indexed="28"/>
      </top>
      <bottom/>
      <diagonal/>
    </border>
    <border>
      <left style="double">
        <color indexed="64"/>
      </left>
      <right style="double">
        <color indexed="64"/>
      </right>
      <top style="double">
        <color indexed="64"/>
      </top>
      <bottom/>
      <diagonal/>
    </border>
    <border>
      <left/>
      <right style="double">
        <color indexed="64"/>
      </right>
      <top style="double">
        <color indexed="64"/>
      </top>
      <bottom style="double">
        <color indexed="28"/>
      </bottom>
      <diagonal/>
    </border>
    <border>
      <left/>
      <right/>
      <top style="double">
        <color indexed="64"/>
      </top>
      <bottom style="double">
        <color indexed="28"/>
      </bottom>
      <diagonal/>
    </border>
    <border>
      <left style="double">
        <color indexed="64"/>
      </left>
      <right/>
      <top style="double">
        <color indexed="64"/>
      </top>
      <bottom style="double">
        <color indexed="28"/>
      </bottom>
      <diagonal/>
    </border>
    <border>
      <left style="double">
        <color indexed="64"/>
      </left>
      <right style="thin">
        <color indexed="64"/>
      </right>
      <top/>
      <bottom/>
      <diagonal/>
    </border>
    <border>
      <left/>
      <right style="thin">
        <color indexed="64"/>
      </right>
      <top style="thin">
        <color indexed="64"/>
      </top>
      <bottom style="double">
        <color indexed="28"/>
      </bottom>
      <diagonal/>
    </border>
    <border>
      <left style="double">
        <color indexed="64"/>
      </left>
      <right style="double">
        <color indexed="64"/>
      </right>
      <top style="thin">
        <color indexed="64"/>
      </top>
      <bottom style="double">
        <color indexed="28"/>
      </bottom>
      <diagonal/>
    </border>
    <border>
      <left style="double">
        <color indexed="64"/>
      </left>
      <right style="double">
        <color indexed="64"/>
      </right>
      <top style="thin">
        <color indexed="64"/>
      </top>
      <bottom/>
      <diagonal/>
    </border>
    <border>
      <left style="double">
        <color indexed="28"/>
      </left>
      <right style="thin">
        <color indexed="64"/>
      </right>
      <top style="thin">
        <color indexed="64"/>
      </top>
      <bottom/>
      <diagonal/>
    </border>
    <border>
      <left style="thin">
        <color indexed="64"/>
      </left>
      <right style="double">
        <color indexed="64"/>
      </right>
      <top style="double">
        <color indexed="28"/>
      </top>
      <bottom style="double">
        <color indexed="28"/>
      </bottom>
      <diagonal/>
    </border>
    <border>
      <left/>
      <right style="thin">
        <color indexed="64"/>
      </right>
      <top style="double">
        <color indexed="28"/>
      </top>
      <bottom style="double">
        <color indexed="28"/>
      </bottom>
      <diagonal/>
    </border>
    <border>
      <left style="double">
        <color indexed="28"/>
      </left>
      <right style="double">
        <color indexed="64"/>
      </right>
      <top style="double">
        <color indexed="28"/>
      </top>
      <bottom style="double">
        <color indexed="28"/>
      </bottom>
      <diagonal/>
    </border>
    <border>
      <left style="double">
        <color indexed="28"/>
      </left>
      <right style="thin">
        <color indexed="64"/>
      </right>
      <top style="double">
        <color indexed="28"/>
      </top>
      <bottom style="double">
        <color indexed="28"/>
      </bottom>
      <diagonal/>
    </border>
    <border>
      <left style="double">
        <color indexed="64"/>
      </left>
      <right style="thin">
        <color indexed="64"/>
      </right>
      <top/>
      <bottom style="double">
        <color indexed="28"/>
      </bottom>
      <diagonal/>
    </border>
    <border>
      <left style="double">
        <color indexed="28"/>
      </left>
      <right style="double">
        <color indexed="64"/>
      </right>
      <top/>
      <bottom style="double">
        <color indexed="28"/>
      </bottom>
      <diagonal/>
    </border>
    <border>
      <left/>
      <right/>
      <top style="double">
        <color indexed="28"/>
      </top>
      <bottom style="thin">
        <color indexed="64"/>
      </bottom>
      <diagonal/>
    </border>
    <border>
      <left style="double">
        <color indexed="64"/>
      </left>
      <right/>
      <top style="double">
        <color indexed="28"/>
      </top>
      <bottom style="thin">
        <color indexed="64"/>
      </bottom>
      <diagonal/>
    </border>
    <border>
      <left style="double">
        <color indexed="64"/>
      </left>
      <right style="double">
        <color indexed="64"/>
      </right>
      <top style="thin">
        <color indexed="64"/>
      </top>
      <bottom style="double">
        <color indexed="64"/>
      </bottom>
      <diagonal/>
    </border>
    <border>
      <left style="double">
        <color indexed="28"/>
      </left>
      <right style="thin">
        <color indexed="64"/>
      </right>
      <top style="thin">
        <color indexed="64"/>
      </top>
      <bottom style="double">
        <color indexed="64"/>
      </bottom>
      <diagonal/>
    </border>
    <border>
      <left style="thin">
        <color indexed="64"/>
      </left>
      <right style="double">
        <color indexed="64"/>
      </right>
      <top/>
      <bottom style="double">
        <color indexed="28"/>
      </bottom>
      <diagonal/>
    </border>
    <border>
      <left/>
      <right style="double">
        <color indexed="64"/>
      </right>
      <top style="double">
        <color indexed="28"/>
      </top>
      <bottom style="thin">
        <color indexed="64"/>
      </bottom>
      <diagonal/>
    </border>
    <border>
      <left style="double">
        <color indexed="64"/>
      </left>
      <right style="thin">
        <color indexed="64"/>
      </right>
      <top style="double">
        <color indexed="28"/>
      </top>
      <bottom style="thin">
        <color indexed="64"/>
      </bottom>
      <diagonal/>
    </border>
    <border>
      <left style="double">
        <color indexed="28"/>
      </left>
      <right style="thin">
        <color indexed="64"/>
      </right>
      <top/>
      <bottom style="thin">
        <color indexed="64"/>
      </bottom>
      <diagonal/>
    </border>
    <border>
      <left style="double">
        <color indexed="28"/>
      </left>
      <right/>
      <top style="double">
        <color indexed="28"/>
      </top>
      <bottom style="thin">
        <color indexed="64"/>
      </bottom>
      <diagonal/>
    </border>
    <border>
      <left style="double">
        <color indexed="28"/>
      </left>
      <right style="double">
        <color indexed="28"/>
      </right>
      <top style="double">
        <color indexed="64"/>
      </top>
      <bottom style="thin">
        <color indexed="64"/>
      </bottom>
      <diagonal/>
    </border>
    <border>
      <left style="double">
        <color indexed="64"/>
      </left>
      <right style="double">
        <color indexed="28"/>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ck">
        <color indexed="36"/>
      </bottom>
      <diagonal/>
    </border>
    <border>
      <left/>
      <right style="thin">
        <color indexed="64"/>
      </right>
      <top style="thin">
        <color indexed="64"/>
      </top>
      <bottom style="thick">
        <color indexed="36"/>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ck">
        <color indexed="36"/>
      </right>
      <top style="double">
        <color indexed="64"/>
      </top>
      <bottom style="medium">
        <color indexed="64"/>
      </bottom>
      <diagonal/>
    </border>
    <border>
      <left style="medium">
        <color indexed="28"/>
      </left>
      <right/>
      <top style="double">
        <color indexed="64"/>
      </top>
      <bottom style="medium">
        <color indexed="64"/>
      </bottom>
      <diagonal/>
    </border>
    <border>
      <left style="double">
        <color indexed="28"/>
      </left>
      <right style="thin">
        <color indexed="28"/>
      </right>
      <top style="double">
        <color indexed="28"/>
      </top>
      <bottom style="thin">
        <color indexed="64"/>
      </bottom>
      <diagonal/>
    </border>
    <border>
      <left style="thin">
        <color indexed="28"/>
      </left>
      <right style="thin">
        <color indexed="28"/>
      </right>
      <top style="double">
        <color indexed="28"/>
      </top>
      <bottom style="thin">
        <color indexed="64"/>
      </bottom>
      <diagonal/>
    </border>
    <border>
      <left style="thin">
        <color indexed="28"/>
      </left>
      <right style="double">
        <color indexed="28"/>
      </right>
      <top style="double">
        <color indexed="28"/>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3">
    <xf numFmtId="0" fontId="0" fillId="0" borderId="0"/>
    <xf numFmtId="0" fontId="9" fillId="0" borderId="0"/>
    <xf numFmtId="0" fontId="9" fillId="0" borderId="0"/>
  </cellStyleXfs>
  <cellXfs count="1491">
    <xf numFmtId="0" fontId="0" fillId="0" borderId="0" xfId="0"/>
    <xf numFmtId="0" fontId="3" fillId="0" borderId="0" xfId="0" applyFont="1" applyAlignment="1" applyProtection="1">
      <alignment horizontal="left"/>
      <protection locked="0"/>
    </xf>
    <xf numFmtId="0" fontId="3" fillId="0" borderId="0" xfId="0" applyFont="1" applyProtection="1">
      <protection locked="0"/>
    </xf>
    <xf numFmtId="1" fontId="2" fillId="0" borderId="2"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 xfId="0" quotePrefix="1"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1" fontId="1" fillId="0" borderId="2" xfId="0" applyNumberFormat="1" applyFont="1" applyBorder="1" applyAlignment="1" applyProtection="1">
      <alignment vertical="center" wrapText="1"/>
      <protection locked="0"/>
    </xf>
    <xf numFmtId="1" fontId="1" fillId="0" borderId="2" xfId="0" applyNumberFormat="1"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0" xfId="0" applyFont="1" applyAlignment="1" applyProtection="1">
      <alignment horizontal="left"/>
      <protection locked="0"/>
    </xf>
    <xf numFmtId="0" fontId="2" fillId="0" borderId="2" xfId="0" applyFont="1" applyBorder="1" applyAlignment="1" applyProtection="1">
      <alignment vertical="center" wrapText="1"/>
      <protection locked="0"/>
    </xf>
    <xf numFmtId="0" fontId="2" fillId="0" borderId="0" xfId="0" applyFont="1" applyProtection="1">
      <protection locked="0"/>
    </xf>
    <xf numFmtId="0" fontId="2" fillId="0" borderId="2" xfId="0" applyFont="1" applyBorder="1" applyAlignment="1" applyProtection="1">
      <alignment horizontal="left" vertical="center" wrapText="1"/>
      <protection locked="0"/>
    </xf>
    <xf numFmtId="1" fontId="2" fillId="0" borderId="5" xfId="0" applyNumberFormat="1" applyFont="1" applyBorder="1" applyAlignment="1" applyProtection="1">
      <alignment horizontal="center" vertical="center" wrapText="1"/>
      <protection locked="0"/>
    </xf>
    <xf numFmtId="0" fontId="2" fillId="0" borderId="0" xfId="0" applyFont="1" applyAlignment="1" applyProtection="1">
      <alignment vertical="center" wrapText="1"/>
      <protection locked="0"/>
    </xf>
    <xf numFmtId="0" fontId="2" fillId="0" borderId="2" xfId="0" quotePrefix="1" applyFont="1" applyBorder="1" applyAlignment="1" applyProtection="1">
      <alignment horizontal="center" vertical="center" wrapText="1"/>
      <protection locked="0"/>
    </xf>
    <xf numFmtId="0" fontId="3" fillId="0" borderId="2" xfId="0" applyFont="1" applyBorder="1" applyAlignment="1" applyProtection="1">
      <alignment horizontal="left" vertical="center" wrapText="1"/>
      <protection locked="0"/>
    </xf>
    <xf numFmtId="4" fontId="2" fillId="0" borderId="2" xfId="0" applyNumberFormat="1"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4" fillId="0" borderId="0" xfId="0" applyFont="1" applyProtection="1">
      <protection locked="0"/>
    </xf>
    <xf numFmtId="1" fontId="2" fillId="0" borderId="0" xfId="0" applyNumberFormat="1" applyFont="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wrapText="1"/>
      <protection locked="0"/>
    </xf>
    <xf numFmtId="0" fontId="2" fillId="0" borderId="5" xfId="0" applyFont="1" applyBorder="1" applyAlignment="1" applyProtection="1">
      <alignment horizontal="center" vertical="center" wrapText="1"/>
      <protection locked="0"/>
    </xf>
    <xf numFmtId="1" fontId="3" fillId="0" borderId="2" xfId="0" applyNumberFormat="1" applyFont="1" applyBorder="1" applyAlignment="1" applyProtection="1">
      <alignment horizontal="center" vertical="center" wrapText="1"/>
      <protection locked="0"/>
    </xf>
    <xf numFmtId="0" fontId="6" fillId="0" borderId="0" xfId="0" quotePrefix="1" applyFont="1" applyAlignment="1" applyProtection="1">
      <alignment horizontal="left"/>
      <protection locked="0"/>
    </xf>
    <xf numFmtId="0" fontId="6" fillId="0" borderId="0" xfId="0" applyFont="1" applyProtection="1">
      <protection locked="0"/>
    </xf>
    <xf numFmtId="0" fontId="6" fillId="0" borderId="0" xfId="0" applyFont="1" applyAlignment="1" applyProtection="1">
      <alignment horizontal="right"/>
      <protection locked="0"/>
    </xf>
    <xf numFmtId="0" fontId="6" fillId="0" borderId="0" xfId="0" applyFont="1" applyAlignment="1" applyProtection="1">
      <alignment vertical="center"/>
      <protection locked="0"/>
    </xf>
    <xf numFmtId="0" fontId="3" fillId="0" borderId="0" xfId="0" applyFont="1" applyAlignment="1" applyProtection="1">
      <alignment horizontal="center"/>
      <protection locked="0"/>
    </xf>
    <xf numFmtId="0" fontId="6" fillId="0" borderId="0" xfId="0" applyFont="1" applyAlignment="1" applyProtection="1">
      <alignment horizontal="center" vertical="center"/>
      <protection locked="0"/>
    </xf>
    <xf numFmtId="0" fontId="6" fillId="0" borderId="2" xfId="0" applyFont="1" applyBorder="1" applyProtection="1">
      <protection locked="0"/>
    </xf>
    <xf numFmtId="4" fontId="6" fillId="0" borderId="0" xfId="0" applyNumberFormat="1" applyFont="1" applyProtection="1">
      <protection locked="0"/>
    </xf>
    <xf numFmtId="0" fontId="2" fillId="0" borderId="0" xfId="0" applyFont="1" applyAlignment="1" applyProtection="1">
      <alignment wrapText="1"/>
      <protection locked="0"/>
    </xf>
    <xf numFmtId="0" fontId="3" fillId="0" borderId="0" xfId="0" quotePrefix="1" applyFont="1" applyAlignment="1" applyProtection="1">
      <alignment horizontal="left"/>
      <protection locked="0"/>
    </xf>
    <xf numFmtId="164" fontId="7" fillId="0" borderId="0" xfId="0" applyNumberFormat="1" applyFont="1" applyAlignment="1" applyProtection="1">
      <alignment horizontal="center"/>
      <protection locked="0"/>
    </xf>
    <xf numFmtId="0" fontId="1" fillId="0" borderId="2" xfId="0" applyFont="1" applyBorder="1" applyAlignment="1" applyProtection="1">
      <alignment horizontal="center" vertical="center" wrapText="1"/>
      <protection locked="0"/>
    </xf>
    <xf numFmtId="0" fontId="3" fillId="0" borderId="2" xfId="0" quotePrefix="1" applyFont="1" applyBorder="1" applyAlignment="1" applyProtection="1">
      <alignment horizontal="left" vertical="center" wrapText="1"/>
      <protection locked="0"/>
    </xf>
    <xf numFmtId="0" fontId="5" fillId="0" borderId="2" xfId="0" applyFont="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2" fillId="0" borderId="4" xfId="0" quotePrefix="1" applyFont="1" applyBorder="1" applyAlignment="1" applyProtection="1">
      <alignment horizontal="left" vertical="center" wrapText="1"/>
      <protection locked="0"/>
    </xf>
    <xf numFmtId="0" fontId="3" fillId="0" borderId="2" xfId="0" applyFont="1" applyBorder="1" applyAlignment="1" applyProtection="1">
      <alignment vertical="center" wrapText="1"/>
      <protection locked="0"/>
    </xf>
    <xf numFmtId="0" fontId="2" fillId="0" borderId="0" xfId="0" applyFont="1" applyAlignment="1" applyProtection="1">
      <alignment horizontal="center" vertical="center" wrapText="1"/>
      <protection locked="0"/>
    </xf>
    <xf numFmtId="2" fontId="2" fillId="0" borderId="0" xfId="0" applyNumberFormat="1" applyFont="1" applyAlignment="1" applyProtection="1">
      <alignment horizontal="center" vertical="center" wrapText="1"/>
      <protection locked="0"/>
    </xf>
    <xf numFmtId="0" fontId="2" fillId="0" borderId="3" xfId="0" quotePrefix="1" applyFont="1" applyBorder="1" applyAlignment="1" applyProtection="1">
      <alignment vertical="center" wrapText="1"/>
      <protection locked="0"/>
    </xf>
    <xf numFmtId="0" fontId="2" fillId="0" borderId="2" xfId="0" quotePrefix="1" applyFont="1" applyBorder="1" applyAlignment="1" applyProtection="1">
      <alignment vertical="center" wrapText="1"/>
      <protection locked="0"/>
    </xf>
    <xf numFmtId="0" fontId="2" fillId="0" borderId="3" xfId="0" applyFont="1" applyBorder="1" applyAlignment="1" applyProtection="1">
      <alignment horizontal="center" vertical="center"/>
      <protection locked="0"/>
    </xf>
    <xf numFmtId="0" fontId="2" fillId="0" borderId="3" xfId="0" quotePrefix="1" applyFont="1" applyBorder="1" applyAlignment="1" applyProtection="1">
      <alignment horizontal="center" vertical="center"/>
      <protection locked="0"/>
    </xf>
    <xf numFmtId="0" fontId="2" fillId="0" borderId="2" xfId="0" applyFont="1" applyBorder="1" applyAlignment="1" applyProtection="1">
      <alignment horizontal="center"/>
      <protection locked="0"/>
    </xf>
    <xf numFmtId="4" fontId="2" fillId="0" borderId="2" xfId="0" applyNumberFormat="1" applyFont="1" applyBorder="1" applyAlignment="1" applyProtection="1">
      <alignment horizontal="right" vertical="center" wrapText="1"/>
      <protection locked="0"/>
    </xf>
    <xf numFmtId="0" fontId="2" fillId="0" borderId="2" xfId="0" applyFont="1" applyBorder="1" applyProtection="1">
      <protection locked="0"/>
    </xf>
    <xf numFmtId="0" fontId="2" fillId="0" borderId="2" xfId="0" applyFont="1" applyBorder="1" applyAlignment="1" applyProtection="1">
      <alignment horizontal="left" vertical="center"/>
      <protection locked="0"/>
    </xf>
    <xf numFmtId="0" fontId="2" fillId="0" borderId="17" xfId="0" applyFont="1" applyBorder="1" applyAlignment="1" applyProtection="1">
      <alignment horizontal="center" vertical="center" wrapText="1"/>
      <protection locked="0"/>
    </xf>
    <xf numFmtId="1" fontId="2" fillId="0" borderId="17" xfId="0" applyNumberFormat="1" applyFont="1" applyBorder="1" applyAlignment="1" applyProtection="1">
      <alignment horizontal="center" vertical="center" wrapText="1"/>
      <protection locked="0"/>
    </xf>
    <xf numFmtId="164" fontId="7" fillId="0" borderId="0" xfId="0" applyNumberFormat="1" applyFont="1" applyProtection="1">
      <protection locked="0"/>
    </xf>
    <xf numFmtId="0" fontId="10" fillId="0" borderId="0" xfId="1" applyFont="1" applyProtection="1">
      <protection locked="0"/>
    </xf>
    <xf numFmtId="0" fontId="11" fillId="0" borderId="0" xfId="1" applyFont="1" applyProtection="1">
      <protection locked="0"/>
    </xf>
    <xf numFmtId="0" fontId="9" fillId="3" borderId="0" xfId="1" applyFill="1" applyProtection="1">
      <protection locked="0"/>
    </xf>
    <xf numFmtId="0" fontId="9" fillId="0" borderId="0" xfId="1" applyProtection="1">
      <protection locked="0"/>
    </xf>
    <xf numFmtId="4" fontId="2" fillId="0" borderId="0" xfId="0" applyNumberFormat="1" applyFont="1" applyProtection="1">
      <protection locked="0"/>
    </xf>
    <xf numFmtId="0" fontId="2" fillId="0" borderId="0" xfId="0" applyFont="1" applyAlignment="1" applyProtection="1">
      <alignment horizontal="left" vertical="center" wrapText="1"/>
      <protection locked="0"/>
    </xf>
    <xf numFmtId="4" fontId="2" fillId="0" borderId="0" xfId="0" applyNumberFormat="1" applyFont="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6" fillId="0" borderId="0" xfId="0" applyFont="1" applyAlignment="1" applyProtection="1">
      <alignment horizontal="center"/>
      <protection locked="0"/>
    </xf>
    <xf numFmtId="2" fontId="6" fillId="0" borderId="21" xfId="0" applyNumberFormat="1" applyFont="1" applyBorder="1" applyAlignment="1" applyProtection="1">
      <alignment vertical="center"/>
      <protection locked="0"/>
    </xf>
    <xf numFmtId="2" fontId="6" fillId="0" borderId="22" xfId="0" applyNumberFormat="1" applyFont="1" applyBorder="1" applyAlignment="1" applyProtection="1">
      <alignment vertical="center"/>
      <protection locked="0"/>
    </xf>
    <xf numFmtId="2" fontId="6" fillId="0" borderId="23" xfId="0" applyNumberFormat="1" applyFont="1" applyBorder="1" applyAlignment="1" applyProtection="1">
      <alignment vertical="center"/>
      <protection locked="0"/>
    </xf>
    <xf numFmtId="2" fontId="6" fillId="0" borderId="24" xfId="0" applyNumberFormat="1" applyFont="1" applyBorder="1" applyAlignment="1" applyProtection="1">
      <alignment vertical="center"/>
      <protection locked="0"/>
    </xf>
    <xf numFmtId="0" fontId="3" fillId="4" borderId="22" xfId="0" applyFont="1" applyFill="1" applyBorder="1" applyProtection="1">
      <protection locked="0"/>
    </xf>
    <xf numFmtId="0" fontId="3" fillId="4" borderId="25" xfId="0" quotePrefix="1" applyFont="1" applyFill="1" applyBorder="1" applyAlignment="1" applyProtection="1">
      <alignment horizontal="center"/>
      <protection locked="0"/>
    </xf>
    <xf numFmtId="2" fontId="6" fillId="0" borderId="26" xfId="0" applyNumberFormat="1" applyFont="1" applyBorder="1" applyAlignment="1" applyProtection="1">
      <alignment vertical="center"/>
      <protection locked="0"/>
    </xf>
    <xf numFmtId="2" fontId="6" fillId="0" borderId="2" xfId="0" applyNumberFormat="1" applyFont="1" applyBorder="1" applyAlignment="1" applyProtection="1">
      <alignment vertical="center"/>
      <protection locked="0"/>
    </xf>
    <xf numFmtId="2" fontId="6" fillId="0" borderId="5" xfId="0" applyNumberFormat="1" applyFont="1" applyBorder="1" applyAlignment="1" applyProtection="1">
      <alignment vertical="center"/>
      <protection locked="0"/>
    </xf>
    <xf numFmtId="2" fontId="6" fillId="0" borderId="27" xfId="0" applyNumberFormat="1" applyFont="1" applyBorder="1" applyAlignment="1" applyProtection="1">
      <alignment vertical="center"/>
      <protection locked="0"/>
    </xf>
    <xf numFmtId="0" fontId="3" fillId="4" borderId="3" xfId="0" applyFont="1" applyFill="1" applyBorder="1" applyProtection="1">
      <protection locked="0"/>
    </xf>
    <xf numFmtId="0" fontId="3" fillId="4" borderId="2" xfId="0" quotePrefix="1" applyFont="1" applyFill="1" applyBorder="1" applyAlignment="1" applyProtection="1">
      <alignment horizontal="center"/>
      <protection locked="0"/>
    </xf>
    <xf numFmtId="0" fontId="3" fillId="4" borderId="3" xfId="0" applyFont="1" applyFill="1" applyBorder="1" applyAlignment="1" applyProtection="1">
      <alignment wrapText="1"/>
      <protection locked="0"/>
    </xf>
    <xf numFmtId="0" fontId="3" fillId="4" borderId="2" xfId="0" quotePrefix="1"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wrapText="1"/>
      <protection locked="0"/>
    </xf>
    <xf numFmtId="0" fontId="3" fillId="4" borderId="2" xfId="0" applyFont="1" applyFill="1" applyBorder="1" applyProtection="1">
      <protection locked="0"/>
    </xf>
    <xf numFmtId="0" fontId="3" fillId="4" borderId="2" xfId="0" applyFont="1" applyFill="1" applyBorder="1" applyAlignment="1" applyProtection="1">
      <alignment horizontal="center"/>
      <protection locked="0"/>
    </xf>
    <xf numFmtId="0" fontId="3" fillId="4" borderId="2" xfId="0" applyFont="1" applyFill="1" applyBorder="1" applyAlignment="1" applyProtection="1">
      <alignment horizontal="left" vertical="top" wrapText="1"/>
      <protection locked="0"/>
    </xf>
    <xf numFmtId="0" fontId="3" fillId="4" borderId="2" xfId="0" quotePrefix="1" applyFont="1" applyFill="1" applyBorder="1" applyAlignment="1" applyProtection="1">
      <alignment horizontal="left"/>
      <protection locked="0"/>
    </xf>
    <xf numFmtId="2" fontId="2" fillId="0" borderId="28" xfId="0" applyNumberFormat="1" applyFont="1" applyBorder="1" applyAlignment="1" applyProtection="1">
      <alignment vertical="center"/>
      <protection locked="0"/>
    </xf>
    <xf numFmtId="2" fontId="2" fillId="0" borderId="1" xfId="0" applyNumberFormat="1" applyFont="1" applyBorder="1" applyAlignment="1" applyProtection="1">
      <alignment vertical="center"/>
      <protection locked="0"/>
    </xf>
    <xf numFmtId="2" fontId="2" fillId="0" borderId="6" xfId="0" applyNumberFormat="1" applyFont="1" applyBorder="1" applyAlignment="1" applyProtection="1">
      <alignment vertical="center"/>
      <protection locked="0"/>
    </xf>
    <xf numFmtId="2" fontId="2" fillId="0" borderId="29" xfId="0" applyNumberFormat="1" applyFont="1" applyBorder="1" applyAlignment="1" applyProtection="1">
      <alignment vertical="center"/>
      <protection locked="0"/>
    </xf>
    <xf numFmtId="2" fontId="2" fillId="0" borderId="30" xfId="0" applyNumberFormat="1" applyFont="1" applyBorder="1" applyAlignment="1" applyProtection="1">
      <alignment vertical="center"/>
      <protection locked="0"/>
    </xf>
    <xf numFmtId="2" fontId="2" fillId="0" borderId="31" xfId="0" applyNumberFormat="1" applyFont="1" applyBorder="1" applyAlignment="1" applyProtection="1">
      <alignment vertical="center"/>
      <protection locked="0"/>
    </xf>
    <xf numFmtId="0" fontId="3" fillId="4" borderId="1" xfId="0" applyFont="1" applyFill="1" applyBorder="1" applyAlignment="1" applyProtection="1">
      <alignment horizontal="center"/>
      <protection locked="0"/>
    </xf>
    <xf numFmtId="0" fontId="3" fillId="4" borderId="32" xfId="0" applyFont="1" applyFill="1" applyBorder="1" applyAlignment="1" applyProtection="1">
      <alignment horizontal="center"/>
      <protection locked="0"/>
    </xf>
    <xf numFmtId="0" fontId="3" fillId="4" borderId="33" xfId="0" applyFont="1" applyFill="1" applyBorder="1" applyAlignment="1" applyProtection="1">
      <alignment horizontal="center"/>
      <protection locked="0"/>
    </xf>
    <xf numFmtId="0" fontId="3" fillId="4" borderId="25" xfId="0" applyFont="1" applyFill="1" applyBorder="1" applyAlignment="1" applyProtection="1">
      <alignment horizontal="center"/>
      <protection locked="0"/>
    </xf>
    <xf numFmtId="0" fontId="3" fillId="4" borderId="34" xfId="0" applyFont="1" applyFill="1" applyBorder="1" applyAlignment="1" applyProtection="1">
      <alignment horizontal="center"/>
      <protection locked="0"/>
    </xf>
    <xf numFmtId="0" fontId="3" fillId="4" borderId="35" xfId="0" applyFont="1" applyFill="1" applyBorder="1" applyAlignment="1" applyProtection="1">
      <alignment horizontal="center"/>
      <protection locked="0"/>
    </xf>
    <xf numFmtId="0" fontId="3" fillId="4" borderId="36" xfId="0" applyFont="1" applyFill="1" applyBorder="1" applyAlignment="1" applyProtection="1">
      <alignment horizontal="center"/>
      <protection locked="0"/>
    </xf>
    <xf numFmtId="0" fontId="3" fillId="4" borderId="37" xfId="0" applyFont="1" applyFill="1" applyBorder="1" applyAlignment="1" applyProtection="1">
      <alignment horizontal="center"/>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2" fontId="2" fillId="0" borderId="21" xfId="0" applyNumberFormat="1" applyFont="1" applyBorder="1" applyAlignment="1" applyProtection="1">
      <alignment vertical="center"/>
      <protection locked="0"/>
    </xf>
    <xf numFmtId="2" fontId="2" fillId="0" borderId="22" xfId="0" applyNumberFormat="1" applyFont="1" applyBorder="1" applyAlignment="1" applyProtection="1">
      <alignment vertical="center"/>
      <protection locked="0"/>
    </xf>
    <xf numFmtId="2" fontId="2" fillId="0" borderId="23" xfId="0" applyNumberFormat="1" applyFont="1" applyBorder="1" applyAlignment="1" applyProtection="1">
      <alignment vertical="center"/>
      <protection locked="0"/>
    </xf>
    <xf numFmtId="2" fontId="2" fillId="0" borderId="47" xfId="0" applyNumberFormat="1" applyFont="1" applyBorder="1" applyAlignment="1" applyProtection="1">
      <alignment vertical="center"/>
      <protection locked="0"/>
    </xf>
    <xf numFmtId="0" fontId="3" fillId="4" borderId="22" xfId="0" applyFont="1" applyFill="1" applyBorder="1" applyAlignment="1" applyProtection="1">
      <alignment vertical="top" wrapText="1"/>
      <protection locked="0"/>
    </xf>
    <xf numFmtId="0" fontId="3" fillId="4" borderId="2" xfId="0" applyFont="1" applyFill="1" applyBorder="1" applyAlignment="1" applyProtection="1">
      <alignment horizontal="center" vertical="center"/>
      <protection locked="0"/>
    </xf>
    <xf numFmtId="2" fontId="2" fillId="0" borderId="48" xfId="0" applyNumberFormat="1" applyFont="1" applyBorder="1" applyAlignment="1" applyProtection="1">
      <alignment vertical="center"/>
      <protection locked="0"/>
    </xf>
    <xf numFmtId="2" fontId="2" fillId="0" borderId="3" xfId="0" applyNumberFormat="1" applyFont="1" applyBorder="1" applyAlignment="1" applyProtection="1">
      <alignment vertical="center"/>
      <protection locked="0"/>
    </xf>
    <xf numFmtId="2" fontId="2" fillId="0" borderId="7" xfId="0" applyNumberFormat="1" applyFont="1" applyBorder="1" applyAlignment="1" applyProtection="1">
      <alignment vertical="center"/>
      <protection locked="0"/>
    </xf>
    <xf numFmtId="2" fontId="2" fillId="0" borderId="49" xfId="0" applyNumberFormat="1" applyFont="1" applyBorder="1" applyAlignment="1" applyProtection="1">
      <alignment vertical="center"/>
      <protection locked="0"/>
    </xf>
    <xf numFmtId="0" fontId="3" fillId="4" borderId="11" xfId="0" applyFont="1" applyFill="1" applyBorder="1" applyAlignment="1" applyProtection="1">
      <alignment vertical="top" wrapText="1"/>
      <protection locked="0"/>
    </xf>
    <xf numFmtId="0" fontId="3" fillId="4" borderId="2" xfId="0" applyFont="1" applyFill="1" applyBorder="1" applyAlignment="1" applyProtection="1">
      <alignment wrapText="1"/>
      <protection locked="0"/>
    </xf>
    <xf numFmtId="2" fontId="2" fillId="0" borderId="26" xfId="0" applyNumberFormat="1" applyFont="1" applyBorder="1" applyAlignment="1" applyProtection="1">
      <alignment vertical="center"/>
      <protection locked="0"/>
    </xf>
    <xf numFmtId="2" fontId="2" fillId="0" borderId="2" xfId="0" applyNumberFormat="1" applyFont="1" applyBorder="1" applyAlignment="1" applyProtection="1">
      <alignment vertical="center"/>
      <protection locked="0"/>
    </xf>
    <xf numFmtId="2" fontId="2" fillId="0" borderId="5" xfId="0" applyNumberFormat="1" applyFont="1" applyBorder="1" applyAlignment="1" applyProtection="1">
      <alignment vertical="center"/>
      <protection locked="0"/>
    </xf>
    <xf numFmtId="2" fontId="2" fillId="0" borderId="50" xfId="0" applyNumberFormat="1" applyFont="1" applyBorder="1" applyAlignment="1" applyProtection="1">
      <alignment vertical="center"/>
      <protection locked="0"/>
    </xf>
    <xf numFmtId="2" fontId="2" fillId="0" borderId="51" xfId="0" applyNumberFormat="1" applyFont="1" applyBorder="1" applyAlignment="1" applyProtection="1">
      <alignment vertical="center"/>
      <protection locked="0"/>
    </xf>
    <xf numFmtId="0" fontId="3" fillId="4" borderId="27" xfId="0" applyFont="1" applyFill="1" applyBorder="1" applyProtection="1">
      <protection locked="0"/>
    </xf>
    <xf numFmtId="0" fontId="3" fillId="4" borderId="1" xfId="0" applyFont="1" applyFill="1" applyBorder="1" applyAlignment="1" applyProtection="1">
      <alignment horizontal="center" vertical="center"/>
      <protection locked="0"/>
    </xf>
    <xf numFmtId="0" fontId="3" fillId="4" borderId="1" xfId="0" applyFont="1" applyFill="1" applyBorder="1" applyAlignment="1" applyProtection="1">
      <alignment horizontal="left" vertical="center" wrapText="1"/>
      <protection locked="0"/>
    </xf>
    <xf numFmtId="0" fontId="3" fillId="4" borderId="29" xfId="0" applyFont="1" applyFill="1" applyBorder="1" applyProtection="1">
      <protection locked="0"/>
    </xf>
    <xf numFmtId="0" fontId="3" fillId="4" borderId="52" xfId="0" applyFont="1" applyFill="1" applyBorder="1" applyAlignment="1" applyProtection="1">
      <alignment horizontal="center"/>
      <protection locked="0"/>
    </xf>
    <xf numFmtId="0" fontId="3" fillId="4" borderId="53" xfId="0" applyFont="1" applyFill="1" applyBorder="1" applyAlignment="1" applyProtection="1">
      <alignment horizontal="center"/>
      <protection locked="0"/>
    </xf>
    <xf numFmtId="0" fontId="3" fillId="4" borderId="54" xfId="0" applyFont="1" applyFill="1" applyBorder="1" applyAlignment="1" applyProtection="1">
      <alignment horizontal="center"/>
      <protection locked="0"/>
    </xf>
    <xf numFmtId="0" fontId="3" fillId="4" borderId="55" xfId="0" applyFont="1" applyFill="1" applyBorder="1" applyAlignment="1" applyProtection="1">
      <alignment horizontal="center"/>
      <protection locked="0"/>
    </xf>
    <xf numFmtId="0" fontId="3" fillId="4" borderId="56" xfId="0" applyFont="1" applyFill="1" applyBorder="1" applyAlignment="1" applyProtection="1">
      <alignment horizontal="center"/>
      <protection locked="0"/>
    </xf>
    <xf numFmtId="0" fontId="6" fillId="0" borderId="0" xfId="0" applyFont="1" applyAlignment="1" applyProtection="1">
      <alignment wrapText="1"/>
      <protection locked="0"/>
    </xf>
    <xf numFmtId="0" fontId="3" fillId="0" borderId="78" xfId="0" applyFont="1" applyBorder="1" applyProtection="1">
      <protection locked="0"/>
    </xf>
    <xf numFmtId="0" fontId="3" fillId="4" borderId="3" xfId="0" applyFont="1" applyFill="1" applyBorder="1" applyAlignment="1" applyProtection="1">
      <alignment horizontal="left" wrapText="1"/>
      <protection locked="0"/>
    </xf>
    <xf numFmtId="0" fontId="3" fillId="4" borderId="2" xfId="0" quotePrefix="1" applyFont="1" applyFill="1" applyBorder="1" applyAlignment="1" applyProtection="1">
      <alignment horizontal="left" wrapText="1"/>
      <protection locked="0"/>
    </xf>
    <xf numFmtId="0" fontId="3" fillId="4" borderId="42" xfId="0" applyFont="1" applyFill="1" applyBorder="1" applyAlignment="1" applyProtection="1">
      <alignment horizontal="center"/>
      <protection locked="0"/>
    </xf>
    <xf numFmtId="0" fontId="3" fillId="4" borderId="80" xfId="0" applyFont="1" applyFill="1" applyBorder="1" applyAlignment="1" applyProtection="1">
      <alignment horizontal="center"/>
      <protection locked="0"/>
    </xf>
    <xf numFmtId="0" fontId="3" fillId="4" borderId="81" xfId="0" applyFont="1" applyFill="1" applyBorder="1" applyAlignment="1" applyProtection="1">
      <alignment horizontal="center"/>
      <protection locked="0"/>
    </xf>
    <xf numFmtId="0" fontId="6" fillId="4" borderId="84" xfId="0" applyFont="1" applyFill="1" applyBorder="1" applyAlignment="1" applyProtection="1">
      <alignment horizontal="center" vertical="center"/>
      <protection locked="0"/>
    </xf>
    <xf numFmtId="0" fontId="2" fillId="4" borderId="84" xfId="0" applyFont="1" applyFill="1" applyBorder="1" applyAlignment="1" applyProtection="1">
      <alignment horizontal="center" vertical="center" wrapText="1"/>
      <protection locked="0"/>
    </xf>
    <xf numFmtId="0" fontId="6" fillId="5" borderId="0" xfId="0" applyFont="1" applyFill="1" applyProtection="1">
      <protection locked="0"/>
    </xf>
    <xf numFmtId="2" fontId="6" fillId="0" borderId="48" xfId="0" applyNumberFormat="1" applyFont="1" applyBorder="1" applyAlignment="1" applyProtection="1">
      <alignment vertical="center"/>
      <protection locked="0"/>
    </xf>
    <xf numFmtId="2" fontId="6" fillId="0" borderId="7" xfId="0" applyNumberFormat="1" applyFont="1" applyBorder="1" applyAlignment="1" applyProtection="1">
      <alignment vertical="center"/>
      <protection locked="0"/>
    </xf>
    <xf numFmtId="2" fontId="6" fillId="0" borderId="77" xfId="0" applyNumberFormat="1" applyFont="1" applyBorder="1" applyAlignment="1" applyProtection="1">
      <alignment vertical="center"/>
      <protection locked="0"/>
    </xf>
    <xf numFmtId="2" fontId="6" fillId="0" borderId="3" xfId="0" applyNumberFormat="1" applyFont="1" applyBorder="1" applyAlignment="1" applyProtection="1">
      <alignment vertical="center"/>
      <protection locked="0"/>
    </xf>
    <xf numFmtId="0" fontId="3" fillId="4" borderId="1" xfId="0" applyFont="1" applyFill="1" applyBorder="1" applyProtection="1">
      <protection locked="0"/>
    </xf>
    <xf numFmtId="0" fontId="3" fillId="4" borderId="39" xfId="0" applyFont="1" applyFill="1" applyBorder="1" applyAlignment="1" applyProtection="1">
      <alignment horizontal="center"/>
      <protection locked="0"/>
    </xf>
    <xf numFmtId="0" fontId="3" fillId="4" borderId="96" xfId="0" applyFont="1" applyFill="1" applyBorder="1" applyAlignment="1" applyProtection="1">
      <alignment horizontal="center"/>
      <protection locked="0"/>
    </xf>
    <xf numFmtId="0" fontId="3" fillId="4" borderId="97" xfId="0" applyFont="1" applyFill="1" applyBorder="1" applyAlignment="1" applyProtection="1">
      <alignment horizontal="center"/>
      <protection locked="0"/>
    </xf>
    <xf numFmtId="0" fontId="15" fillId="0" borderId="0" xfId="0" applyFont="1" applyProtection="1">
      <protection locked="0"/>
    </xf>
    <xf numFmtId="0" fontId="3" fillId="4" borderId="62" xfId="0" applyFont="1" applyFill="1" applyBorder="1" applyAlignment="1" applyProtection="1">
      <alignment horizontal="center" vertical="center"/>
      <protection locked="0"/>
    </xf>
    <xf numFmtId="0" fontId="3" fillId="4" borderId="105" xfId="0" applyFont="1" applyFill="1" applyBorder="1" applyAlignment="1" applyProtection="1">
      <alignment horizontal="center" wrapText="1"/>
      <protection locked="0"/>
    </xf>
    <xf numFmtId="0" fontId="3" fillId="4" borderId="106" xfId="0" applyFont="1" applyFill="1" applyBorder="1" applyAlignment="1" applyProtection="1">
      <alignment horizontal="center" wrapText="1"/>
      <protection locked="0"/>
    </xf>
    <xf numFmtId="0" fontId="3" fillId="4" borderId="106" xfId="0" applyFont="1" applyFill="1" applyBorder="1" applyAlignment="1" applyProtection="1">
      <alignment horizontal="center"/>
      <protection locked="0"/>
    </xf>
    <xf numFmtId="0" fontId="3" fillId="4" borderId="107" xfId="0" applyFont="1" applyFill="1" applyBorder="1" applyAlignment="1" applyProtection="1">
      <alignment horizontal="center" vertical="center" wrapText="1"/>
      <protection locked="0"/>
    </xf>
    <xf numFmtId="0" fontId="3" fillId="4" borderId="108" xfId="0" applyFont="1" applyFill="1" applyBorder="1" applyAlignment="1" applyProtection="1">
      <alignment horizontal="center" vertical="center" wrapText="1"/>
      <protection locked="0"/>
    </xf>
    <xf numFmtId="0" fontId="6" fillId="0" borderId="113" xfId="0" applyFont="1" applyBorder="1" applyProtection="1">
      <protection locked="0"/>
    </xf>
    <xf numFmtId="0" fontId="3" fillId="0" borderId="113" xfId="0" applyFont="1" applyBorder="1" applyAlignment="1" applyProtection="1">
      <alignment horizontal="left"/>
      <protection locked="0"/>
    </xf>
    <xf numFmtId="1" fontId="1" fillId="5" borderId="21" xfId="0" applyNumberFormat="1" applyFont="1" applyFill="1" applyBorder="1" applyAlignment="1" applyProtection="1">
      <alignment wrapText="1"/>
      <protection locked="0"/>
    </xf>
    <xf numFmtId="1" fontId="1" fillId="5" borderId="23" xfId="0" applyNumberFormat="1" applyFont="1" applyFill="1" applyBorder="1" applyAlignment="1" applyProtection="1">
      <alignment wrapText="1"/>
      <protection locked="0"/>
    </xf>
    <xf numFmtId="1" fontId="1" fillId="5" borderId="22" xfId="0" applyNumberFormat="1" applyFont="1" applyFill="1" applyBorder="1" applyAlignment="1" applyProtection="1">
      <alignment wrapText="1"/>
      <protection locked="0"/>
    </xf>
    <xf numFmtId="0" fontId="2" fillId="4" borderId="114" xfId="0" applyFont="1" applyFill="1" applyBorder="1" applyAlignment="1" applyProtection="1">
      <alignment wrapText="1"/>
      <protection locked="0"/>
    </xf>
    <xf numFmtId="0" fontId="3" fillId="4" borderId="108" xfId="0" applyFont="1" applyFill="1" applyBorder="1" applyAlignment="1" applyProtection="1">
      <alignment horizontal="center" wrapText="1"/>
      <protection locked="0"/>
    </xf>
    <xf numFmtId="0" fontId="2" fillId="4" borderId="4" xfId="0" applyFont="1" applyFill="1" applyBorder="1" applyAlignment="1" applyProtection="1">
      <alignment wrapText="1"/>
      <protection locked="0"/>
    </xf>
    <xf numFmtId="0" fontId="3" fillId="4" borderId="2" xfId="0" applyFont="1" applyFill="1" applyBorder="1" applyAlignment="1" applyProtection="1">
      <alignment horizontal="center" wrapText="1"/>
      <protection locked="0"/>
    </xf>
    <xf numFmtId="0" fontId="6" fillId="0" borderId="0" xfId="0" applyFont="1" applyAlignment="1" applyProtection="1">
      <alignment horizontal="center" textRotation="90" wrapText="1"/>
      <protection locked="0"/>
    </xf>
    <xf numFmtId="0" fontId="6" fillId="0" borderId="0" xfId="0" applyFont="1" applyAlignment="1" applyProtection="1">
      <alignment horizontal="center" vertical="center" textRotation="90" wrapText="1"/>
      <protection locked="0"/>
    </xf>
    <xf numFmtId="0" fontId="2" fillId="4" borderId="4" xfId="0" applyFont="1" applyFill="1" applyBorder="1" applyAlignment="1" applyProtection="1">
      <alignment vertical="center" wrapText="1"/>
      <protection locked="0"/>
    </xf>
    <xf numFmtId="0" fontId="2" fillId="0" borderId="0" xfId="0" applyFont="1" applyAlignment="1" applyProtection="1">
      <alignment horizontal="center" textRotation="90" wrapText="1"/>
      <protection locked="0"/>
    </xf>
    <xf numFmtId="0" fontId="6" fillId="0" borderId="0" xfId="0" applyFont="1" applyAlignment="1" applyProtection="1">
      <alignment textRotation="90" wrapText="1"/>
      <protection locked="0"/>
    </xf>
    <xf numFmtId="0" fontId="2" fillId="0" borderId="0" xfId="0" applyFont="1" applyAlignment="1" applyProtection="1">
      <alignment textRotation="90" wrapText="1"/>
      <protection locked="0"/>
    </xf>
    <xf numFmtId="0" fontId="3" fillId="0" borderId="0" xfId="0" applyFont="1" applyAlignment="1" applyProtection="1">
      <alignment horizontal="right"/>
      <protection locked="0"/>
    </xf>
    <xf numFmtId="0" fontId="3" fillId="4" borderId="0" xfId="0" applyFont="1" applyFill="1" applyProtection="1">
      <protection locked="0"/>
    </xf>
    <xf numFmtId="0" fontId="3" fillId="4" borderId="86" xfId="0" applyFont="1" applyFill="1" applyBorder="1" applyAlignment="1" applyProtection="1">
      <alignment horizontal="center"/>
      <protection locked="0"/>
    </xf>
    <xf numFmtId="0" fontId="3" fillId="4" borderId="115" xfId="0" applyFont="1" applyFill="1" applyBorder="1" applyAlignment="1" applyProtection="1">
      <alignment horizontal="center" wrapText="1"/>
      <protection locked="0"/>
    </xf>
    <xf numFmtId="0" fontId="3" fillId="4" borderId="116" xfId="0" applyFont="1" applyFill="1" applyBorder="1" applyAlignment="1" applyProtection="1">
      <alignment horizontal="center" wrapText="1"/>
      <protection locked="0"/>
    </xf>
    <xf numFmtId="0" fontId="3" fillId="4" borderId="117" xfId="0" applyFont="1" applyFill="1" applyBorder="1" applyAlignment="1" applyProtection="1">
      <alignment horizontal="center" wrapText="1"/>
      <protection locked="0"/>
    </xf>
    <xf numFmtId="0" fontId="3" fillId="4" borderId="118" xfId="0" applyFont="1" applyFill="1" applyBorder="1" applyAlignment="1" applyProtection="1">
      <alignment horizontal="center" wrapText="1"/>
      <protection locked="0"/>
    </xf>
    <xf numFmtId="0" fontId="3" fillId="4" borderId="119" xfId="0" applyFont="1" applyFill="1" applyBorder="1" applyAlignment="1" applyProtection="1">
      <alignment horizontal="center"/>
      <protection locked="0"/>
    </xf>
    <xf numFmtId="0" fontId="3" fillId="4" borderId="120" xfId="0" applyFont="1" applyFill="1" applyBorder="1" applyAlignment="1" applyProtection="1">
      <alignment horizontal="center"/>
      <protection locked="0"/>
    </xf>
    <xf numFmtId="0" fontId="3" fillId="4" borderId="121" xfId="0" applyFont="1" applyFill="1" applyBorder="1" applyAlignment="1" applyProtection="1">
      <alignment horizontal="center" wrapText="1"/>
      <protection locked="0"/>
    </xf>
    <xf numFmtId="0" fontId="3" fillId="4" borderId="119" xfId="0" applyFont="1" applyFill="1" applyBorder="1" applyAlignment="1" applyProtection="1">
      <alignment horizontal="center" vertical="center" wrapText="1"/>
      <protection locked="0"/>
    </xf>
    <xf numFmtId="0" fontId="3" fillId="4" borderId="122" xfId="0" applyFont="1" applyFill="1" applyBorder="1" applyAlignment="1" applyProtection="1">
      <alignment horizontal="center" vertical="center" wrapText="1"/>
      <protection locked="0"/>
    </xf>
    <xf numFmtId="0" fontId="7" fillId="0" borderId="0" xfId="0" applyFont="1" applyProtection="1">
      <protection locked="0"/>
    </xf>
    <xf numFmtId="0" fontId="16" fillId="0" borderId="0" xfId="0" applyFont="1" applyProtection="1">
      <protection locked="0"/>
    </xf>
    <xf numFmtId="1" fontId="2" fillId="0" borderId="39" xfId="0" applyNumberFormat="1" applyFont="1" applyBorder="1" applyAlignment="1" applyProtection="1">
      <alignment horizontal="right" wrapText="1"/>
      <protection locked="0"/>
    </xf>
    <xf numFmtId="1" fontId="2" fillId="0" borderId="80" xfId="0" applyNumberFormat="1" applyFont="1" applyBorder="1" applyAlignment="1" applyProtection="1">
      <alignment horizontal="right" wrapText="1"/>
      <protection locked="0"/>
    </xf>
    <xf numFmtId="1" fontId="2" fillId="0" borderId="22" xfId="0" applyNumberFormat="1" applyFont="1" applyBorder="1" applyAlignment="1" applyProtection="1">
      <alignment horizontal="right" wrapText="1"/>
      <protection locked="0"/>
    </xf>
    <xf numFmtId="0" fontId="3" fillId="4" borderId="137" xfId="0" applyFont="1" applyFill="1" applyBorder="1" applyProtection="1">
      <protection locked="0"/>
    </xf>
    <xf numFmtId="0" fontId="3" fillId="4" borderId="11" xfId="0" applyFont="1" applyFill="1" applyBorder="1" applyProtection="1">
      <protection locked="0"/>
    </xf>
    <xf numFmtId="1" fontId="2" fillId="0" borderId="26" xfId="0" applyNumberFormat="1" applyFont="1" applyBorder="1" applyAlignment="1" applyProtection="1">
      <alignment horizontal="right" wrapText="1"/>
      <protection locked="0"/>
    </xf>
    <xf numFmtId="1" fontId="2" fillId="0" borderId="5" xfId="0" applyNumberFormat="1" applyFont="1" applyBorder="1" applyAlignment="1" applyProtection="1">
      <alignment horizontal="right" wrapText="1"/>
      <protection locked="0"/>
    </xf>
    <xf numFmtId="1" fontId="2" fillId="0" borderId="2" xfId="0" applyNumberFormat="1" applyFont="1" applyBorder="1" applyAlignment="1" applyProtection="1">
      <alignment horizontal="right" wrapText="1"/>
      <protection locked="0"/>
    </xf>
    <xf numFmtId="0" fontId="3" fillId="4" borderId="11" xfId="0" applyFont="1" applyFill="1" applyBorder="1" applyAlignment="1" applyProtection="1">
      <alignment wrapText="1"/>
      <protection locked="0"/>
    </xf>
    <xf numFmtId="0" fontId="3" fillId="4" borderId="3" xfId="0" applyFont="1" applyFill="1" applyBorder="1" applyAlignment="1" applyProtection="1">
      <alignment vertical="top" wrapText="1"/>
      <protection locked="0"/>
    </xf>
    <xf numFmtId="0" fontId="3" fillId="4" borderId="4" xfId="0" applyFont="1" applyFill="1" applyBorder="1" applyProtection="1">
      <protection locked="0"/>
    </xf>
    <xf numFmtId="0" fontId="3" fillId="4" borderId="4" xfId="0" applyFont="1" applyFill="1" applyBorder="1" applyAlignment="1" applyProtection="1">
      <alignment wrapText="1"/>
      <protection locked="0"/>
    </xf>
    <xf numFmtId="0" fontId="5" fillId="4" borderId="4" xfId="0" applyFont="1" applyFill="1" applyBorder="1" applyProtection="1">
      <protection locked="0"/>
    </xf>
    <xf numFmtId="0" fontId="3" fillId="4" borderId="1" xfId="0" applyFont="1" applyFill="1" applyBorder="1" applyAlignment="1" applyProtection="1">
      <alignment horizontal="left" vertical="center"/>
      <protection locked="0"/>
    </xf>
    <xf numFmtId="0" fontId="3" fillId="6" borderId="4" xfId="0" applyFont="1" applyFill="1" applyBorder="1" applyProtection="1">
      <protection locked="0"/>
    </xf>
    <xf numFmtId="0" fontId="3" fillId="4" borderId="13" xfId="0" applyFont="1" applyFill="1" applyBorder="1" applyAlignment="1" applyProtection="1">
      <alignment horizontal="left" vertical="center"/>
      <protection locked="0"/>
    </xf>
    <xf numFmtId="0" fontId="5" fillId="0" borderId="0" xfId="0" applyFont="1" applyProtection="1">
      <protection locked="0"/>
    </xf>
    <xf numFmtId="0" fontId="5" fillId="0" borderId="0" xfId="0" applyFont="1" applyAlignment="1" applyProtection="1">
      <alignment horizontal="right" wrapText="1"/>
      <protection locked="0"/>
    </xf>
    <xf numFmtId="0" fontId="6" fillId="0" borderId="46" xfId="0" applyFont="1" applyBorder="1" applyProtection="1">
      <protection locked="0"/>
    </xf>
    <xf numFmtId="0" fontId="3" fillId="4" borderId="13" xfId="0" applyFont="1" applyFill="1" applyBorder="1" applyProtection="1">
      <protection locked="0"/>
    </xf>
    <xf numFmtId="0" fontId="3" fillId="4" borderId="138" xfId="0" applyFont="1" applyFill="1" applyBorder="1" applyAlignment="1" applyProtection="1">
      <alignment horizontal="center" vertical="center" wrapText="1"/>
      <protection locked="0"/>
    </xf>
    <xf numFmtId="0" fontId="3" fillId="4" borderId="80" xfId="0" applyFont="1" applyFill="1" applyBorder="1" applyAlignment="1" applyProtection="1">
      <alignment horizontal="center" vertical="center" wrapText="1"/>
      <protection locked="0"/>
    </xf>
    <xf numFmtId="0" fontId="3" fillId="4" borderId="36" xfId="0" applyFont="1" applyFill="1" applyBorder="1" applyAlignment="1" applyProtection="1">
      <alignment horizontal="center" vertical="center" wrapText="1"/>
      <protection locked="0"/>
    </xf>
    <xf numFmtId="0" fontId="3" fillId="4" borderId="139" xfId="0" applyFont="1" applyFill="1" applyBorder="1" applyAlignment="1" applyProtection="1">
      <alignment horizontal="center"/>
      <protection locked="0"/>
    </xf>
    <xf numFmtId="0" fontId="3" fillId="4" borderId="140" xfId="0" applyFont="1" applyFill="1" applyBorder="1" applyAlignment="1" applyProtection="1">
      <alignment horizontal="center"/>
      <protection locked="0"/>
    </xf>
    <xf numFmtId="0" fontId="3" fillId="4" borderId="141" xfId="0" applyFont="1" applyFill="1" applyBorder="1" applyAlignment="1" applyProtection="1">
      <alignment horizontal="center" vertical="center" wrapText="1"/>
      <protection locked="0"/>
    </xf>
    <xf numFmtId="0" fontId="3" fillId="4" borderId="142" xfId="0" applyFont="1" applyFill="1" applyBorder="1" applyAlignment="1" applyProtection="1">
      <alignment horizontal="center" vertical="center" wrapText="1"/>
      <protection locked="0"/>
    </xf>
    <xf numFmtId="0" fontId="3" fillId="4" borderId="22" xfId="0" applyFont="1" applyFill="1" applyBorder="1" applyAlignment="1" applyProtection="1">
      <alignment horizontal="center" vertical="center" wrapText="1"/>
      <protection locked="0"/>
    </xf>
    <xf numFmtId="0" fontId="3" fillId="4" borderId="26" xfId="0" applyFont="1" applyFill="1" applyBorder="1" applyAlignment="1" applyProtection="1">
      <alignment horizontal="center" vertical="center"/>
      <protection locked="0"/>
    </xf>
    <xf numFmtId="0" fontId="2" fillId="0" borderId="78" xfId="0" applyFont="1" applyBorder="1" applyProtection="1">
      <protection locked="0"/>
    </xf>
    <xf numFmtId="1" fontId="2" fillId="0" borderId="21" xfId="0" applyNumberFormat="1" applyFont="1" applyBorder="1" applyAlignment="1" applyProtection="1">
      <alignment horizontal="right" wrapText="1"/>
      <protection locked="0"/>
    </xf>
    <xf numFmtId="1" fontId="2" fillId="0" borderId="23" xfId="0" applyNumberFormat="1" applyFont="1" applyBorder="1" applyAlignment="1" applyProtection="1">
      <alignment horizontal="right" wrapText="1"/>
      <protection locked="0"/>
    </xf>
    <xf numFmtId="0" fontId="3" fillId="4" borderId="22" xfId="0" applyFont="1" applyFill="1" applyBorder="1" applyAlignment="1" applyProtection="1">
      <alignment vertical="center"/>
      <protection locked="0"/>
    </xf>
    <xf numFmtId="0" fontId="3" fillId="4" borderId="3" xfId="0" applyFont="1" applyFill="1" applyBorder="1" applyAlignment="1" applyProtection="1">
      <alignment vertical="center"/>
      <protection locked="0"/>
    </xf>
    <xf numFmtId="0" fontId="3" fillId="4" borderId="3" xfId="0" applyFont="1" applyFill="1" applyBorder="1" applyAlignment="1" applyProtection="1">
      <alignment vertical="center" wrapText="1"/>
      <protection locked="0"/>
    </xf>
    <xf numFmtId="0" fontId="5" fillId="4" borderId="2" xfId="0" applyFont="1" applyFill="1" applyBorder="1" applyProtection="1">
      <protection locked="0"/>
    </xf>
    <xf numFmtId="0" fontId="17" fillId="0" borderId="0" xfId="0" applyFont="1" applyProtection="1">
      <protection locked="0"/>
    </xf>
    <xf numFmtId="0" fontId="3" fillId="6" borderId="2" xfId="0" applyFont="1" applyFill="1" applyBorder="1" applyProtection="1">
      <protection locked="0"/>
    </xf>
    <xf numFmtId="0" fontId="3" fillId="4" borderId="2" xfId="0" applyFont="1" applyFill="1" applyBorder="1" applyAlignment="1" applyProtection="1">
      <alignment horizontal="left" wrapText="1"/>
      <protection locked="0"/>
    </xf>
    <xf numFmtId="0" fontId="3" fillId="4" borderId="32" xfId="0" applyFont="1" applyFill="1" applyBorder="1" applyProtection="1">
      <protection locked="0"/>
    </xf>
    <xf numFmtId="0" fontId="3" fillId="4" borderId="36" xfId="0" applyFont="1" applyFill="1" applyBorder="1" applyProtection="1">
      <protection locked="0"/>
    </xf>
    <xf numFmtId="0" fontId="3" fillId="4" borderId="152" xfId="0" applyFont="1" applyFill="1" applyBorder="1" applyProtection="1">
      <protection locked="0"/>
    </xf>
    <xf numFmtId="0" fontId="3" fillId="4" borderId="153" xfId="0" applyFont="1" applyFill="1" applyBorder="1" applyProtection="1">
      <protection locked="0"/>
    </xf>
    <xf numFmtId="0" fontId="3" fillId="4" borderId="154" xfId="0" applyFont="1" applyFill="1" applyBorder="1" applyAlignment="1" applyProtection="1">
      <alignment horizontal="center" wrapText="1"/>
      <protection locked="0"/>
    </xf>
    <xf numFmtId="0" fontId="3" fillId="4" borderId="153" xfId="0" applyFont="1" applyFill="1" applyBorder="1" applyAlignment="1" applyProtection="1">
      <alignment horizontal="center" wrapText="1"/>
      <protection locked="0"/>
    </xf>
    <xf numFmtId="0" fontId="3" fillId="4" borderId="155" xfId="0" applyFont="1" applyFill="1" applyBorder="1" applyAlignment="1" applyProtection="1">
      <alignment horizontal="center" wrapText="1"/>
      <protection locked="0"/>
    </xf>
    <xf numFmtId="0" fontId="3" fillId="4" borderId="156" xfId="0" applyFont="1" applyFill="1" applyBorder="1" applyAlignment="1" applyProtection="1">
      <alignment horizontal="center" wrapText="1"/>
      <protection locked="0"/>
    </xf>
    <xf numFmtId="0" fontId="3" fillId="4" borderId="83" xfId="0" applyFont="1" applyFill="1" applyBorder="1" applyAlignment="1" applyProtection="1">
      <alignment horizontal="center" wrapText="1"/>
      <protection locked="0"/>
    </xf>
    <xf numFmtId="0" fontId="3" fillId="4" borderId="157" xfId="0" applyFont="1" applyFill="1" applyBorder="1" applyAlignment="1" applyProtection="1">
      <alignment horizontal="center" wrapText="1"/>
      <protection locked="0"/>
    </xf>
    <xf numFmtId="0" fontId="3" fillId="4" borderId="119" xfId="0" applyFont="1" applyFill="1" applyBorder="1" applyAlignment="1" applyProtection="1">
      <alignment horizontal="center" wrapText="1"/>
      <protection locked="0"/>
    </xf>
    <xf numFmtId="0" fontId="3" fillId="4" borderId="158" xfId="0" applyFont="1" applyFill="1" applyBorder="1" applyAlignment="1" applyProtection="1">
      <alignment horizontal="center" wrapText="1"/>
      <protection locked="0"/>
    </xf>
    <xf numFmtId="0" fontId="3" fillId="4" borderId="159" xfId="0" applyFont="1" applyFill="1" applyBorder="1" applyAlignment="1" applyProtection="1">
      <alignment horizontal="center" wrapText="1"/>
      <protection locked="0"/>
    </xf>
    <xf numFmtId="0" fontId="3" fillId="4" borderId="73" xfId="0" applyFont="1" applyFill="1" applyBorder="1" applyAlignment="1" applyProtection="1">
      <alignment horizontal="center" vertical="center" wrapText="1"/>
      <protection locked="0"/>
    </xf>
    <xf numFmtId="0" fontId="3" fillId="4" borderId="161" xfId="0" applyFont="1" applyFill="1" applyBorder="1" applyAlignment="1" applyProtection="1">
      <alignment horizontal="left" vertical="center"/>
      <protection locked="0"/>
    </xf>
    <xf numFmtId="0" fontId="3" fillId="4" borderId="162" xfId="0" applyFont="1" applyFill="1" applyBorder="1" applyAlignment="1" applyProtection="1">
      <alignment horizontal="center" vertical="center" wrapText="1"/>
      <protection locked="0"/>
    </xf>
    <xf numFmtId="0" fontId="3" fillId="4" borderId="163" xfId="0" applyFont="1" applyFill="1" applyBorder="1" applyAlignment="1" applyProtection="1">
      <alignment horizontal="left" vertical="center"/>
      <protection locked="0"/>
    </xf>
    <xf numFmtId="0" fontId="5" fillId="0" borderId="0" xfId="0" applyFont="1" applyAlignment="1" applyProtection="1">
      <alignment wrapText="1"/>
      <protection locked="0"/>
    </xf>
    <xf numFmtId="0" fontId="5" fillId="5" borderId="0" xfId="0" applyFont="1" applyFill="1" applyAlignment="1" applyProtection="1">
      <alignment wrapText="1"/>
      <protection locked="0"/>
    </xf>
    <xf numFmtId="0" fontId="3" fillId="5" borderId="0" xfId="0" applyFont="1" applyFill="1" applyAlignment="1" applyProtection="1">
      <alignment wrapText="1"/>
      <protection locked="0"/>
    </xf>
    <xf numFmtId="0" fontId="2" fillId="5" borderId="0" xfId="0" applyFont="1" applyFill="1" applyProtection="1">
      <protection locked="0"/>
    </xf>
    <xf numFmtId="0" fontId="3" fillId="4" borderId="168" xfId="0" applyFont="1" applyFill="1" applyBorder="1" applyAlignment="1" applyProtection="1">
      <alignment horizontal="center"/>
      <protection locked="0"/>
    </xf>
    <xf numFmtId="0" fontId="3" fillId="4" borderId="169" xfId="0" applyFont="1" applyFill="1" applyBorder="1" applyAlignment="1" applyProtection="1">
      <alignment horizontal="center"/>
      <protection locked="0"/>
    </xf>
    <xf numFmtId="0" fontId="3" fillId="4" borderId="2" xfId="0" applyFont="1" applyFill="1" applyBorder="1" applyAlignment="1" applyProtection="1">
      <alignment horizontal="left" vertical="center" wrapText="1"/>
      <protection locked="0"/>
    </xf>
    <xf numFmtId="0" fontId="2" fillId="4" borderId="2" xfId="0" applyFont="1" applyFill="1" applyBorder="1" applyAlignment="1" applyProtection="1">
      <alignment horizontal="center" vertical="center"/>
      <protection locked="0"/>
    </xf>
    <xf numFmtId="0" fontId="3" fillId="4" borderId="2" xfId="0" applyFont="1" applyFill="1" applyBorder="1" applyAlignment="1" applyProtection="1">
      <alignment vertical="center" wrapText="1"/>
      <protection locked="0"/>
    </xf>
    <xf numFmtId="0" fontId="3" fillId="4" borderId="2" xfId="0" applyFont="1" applyFill="1" applyBorder="1" applyAlignment="1" applyProtection="1">
      <alignment vertical="center"/>
      <protection locked="0"/>
    </xf>
    <xf numFmtId="0" fontId="3" fillId="4" borderId="172" xfId="0" applyFont="1" applyFill="1" applyBorder="1" applyAlignment="1" applyProtection="1">
      <alignment horizontal="center"/>
      <protection locked="0"/>
    </xf>
    <xf numFmtId="0" fontId="3" fillId="4" borderId="39" xfId="0" applyFont="1" applyFill="1" applyBorder="1" applyAlignment="1" applyProtection="1">
      <alignment horizontal="center" wrapText="1"/>
      <protection locked="0"/>
    </xf>
    <xf numFmtId="0" fontId="3" fillId="4" borderId="173" xfId="0" applyFont="1" applyFill="1" applyBorder="1" applyAlignment="1" applyProtection="1">
      <alignment horizontal="center" wrapText="1"/>
      <protection locked="0"/>
    </xf>
    <xf numFmtId="0" fontId="3" fillId="4" borderId="33" xfId="0" applyFont="1" applyFill="1" applyBorder="1" applyAlignment="1" applyProtection="1">
      <alignment horizontal="center" wrapText="1"/>
      <protection locked="0"/>
    </xf>
    <xf numFmtId="0" fontId="3" fillId="4" borderId="80" xfId="0" applyFont="1" applyFill="1" applyBorder="1" applyAlignment="1" applyProtection="1">
      <alignment horizontal="center" wrapText="1"/>
      <protection locked="0"/>
    </xf>
    <xf numFmtId="0" fontId="3" fillId="4" borderId="32" xfId="0" applyFont="1" applyFill="1" applyBorder="1" applyAlignment="1" applyProtection="1">
      <alignment horizontal="center" wrapText="1"/>
      <protection locked="0"/>
    </xf>
    <xf numFmtId="0" fontId="3" fillId="4" borderId="98" xfId="0" applyFont="1" applyFill="1" applyBorder="1" applyAlignment="1" applyProtection="1">
      <alignment horizontal="center" wrapText="1"/>
      <protection locked="0"/>
    </xf>
    <xf numFmtId="0" fontId="3" fillId="4" borderId="97" xfId="0" applyFont="1" applyFill="1" applyBorder="1" applyAlignment="1" applyProtection="1">
      <alignment horizontal="center" wrapText="1"/>
      <protection locked="0"/>
    </xf>
    <xf numFmtId="0" fontId="3" fillId="4" borderId="150" xfId="0" applyFont="1" applyFill="1" applyBorder="1" applyAlignment="1" applyProtection="1">
      <alignment horizontal="center"/>
      <protection locked="0"/>
    </xf>
    <xf numFmtId="0" fontId="3" fillId="4" borderId="21" xfId="0" applyFont="1" applyFill="1" applyBorder="1" applyAlignment="1" applyProtection="1">
      <alignment horizontal="center" wrapText="1"/>
      <protection locked="0"/>
    </xf>
    <xf numFmtId="0" fontId="3" fillId="4" borderId="23" xfId="0" applyFont="1" applyFill="1" applyBorder="1" applyAlignment="1" applyProtection="1">
      <alignment horizontal="center" wrapText="1"/>
      <protection locked="0"/>
    </xf>
    <xf numFmtId="0" fontId="3" fillId="4" borderId="24" xfId="0" applyFont="1" applyFill="1" applyBorder="1" applyAlignment="1" applyProtection="1">
      <alignment horizontal="center" wrapText="1"/>
      <protection locked="0"/>
    </xf>
    <xf numFmtId="0" fontId="7" fillId="5" borderId="0" xfId="0" applyFont="1" applyFill="1" applyProtection="1">
      <protection locked="0"/>
    </xf>
    <xf numFmtId="1" fontId="2" fillId="0" borderId="21" xfId="0" applyNumberFormat="1" applyFont="1" applyBorder="1" applyAlignment="1" applyProtection="1">
      <alignment vertical="center" wrapText="1"/>
      <protection locked="0"/>
    </xf>
    <xf numFmtId="1" fontId="2" fillId="0" borderId="23" xfId="0" applyNumberFormat="1" applyFont="1" applyBorder="1" applyAlignment="1" applyProtection="1">
      <alignment vertical="center" wrapText="1"/>
      <protection locked="0"/>
    </xf>
    <xf numFmtId="1" fontId="2" fillId="0" borderId="22" xfId="0" applyNumberFormat="1" applyFont="1" applyBorder="1" applyAlignment="1" applyProtection="1">
      <alignment vertical="center" wrapText="1"/>
      <protection locked="0"/>
    </xf>
    <xf numFmtId="0" fontId="2" fillId="4" borderId="22" xfId="0" applyFont="1" applyFill="1" applyBorder="1" applyAlignment="1" applyProtection="1">
      <alignment wrapText="1"/>
      <protection locked="0"/>
    </xf>
    <xf numFmtId="1" fontId="2" fillId="0" borderId="26" xfId="0" applyNumberFormat="1" applyFont="1" applyBorder="1" applyAlignment="1" applyProtection="1">
      <alignment vertical="center" wrapText="1"/>
      <protection locked="0"/>
    </xf>
    <xf numFmtId="1" fontId="2" fillId="0" borderId="5" xfId="0" applyNumberFormat="1" applyFont="1" applyBorder="1" applyAlignment="1" applyProtection="1">
      <alignment vertical="center" wrapText="1"/>
      <protection locked="0"/>
    </xf>
    <xf numFmtId="0" fontId="2" fillId="4" borderId="2" xfId="0" applyFont="1" applyFill="1" applyBorder="1" applyAlignment="1" applyProtection="1">
      <alignment wrapText="1"/>
      <protection locked="0"/>
    </xf>
    <xf numFmtId="0" fontId="2" fillId="4" borderId="2" xfId="0" quotePrefix="1" applyFont="1" applyFill="1" applyBorder="1" applyAlignment="1" applyProtection="1">
      <alignment horizontal="left" wrapText="1"/>
      <protection locked="0"/>
    </xf>
    <xf numFmtId="0" fontId="2" fillId="4" borderId="2" xfId="0" applyFont="1" applyFill="1" applyBorder="1" applyAlignment="1" applyProtection="1">
      <alignment horizontal="left" vertical="center" wrapText="1"/>
      <protection locked="0"/>
    </xf>
    <xf numFmtId="0" fontId="3" fillId="4" borderId="25" xfId="0" applyFont="1" applyFill="1" applyBorder="1" applyAlignment="1" applyProtection="1">
      <alignment horizontal="center" wrapText="1"/>
      <protection locked="0"/>
    </xf>
    <xf numFmtId="0" fontId="7" fillId="0" borderId="46" xfId="0" applyFont="1" applyBorder="1" applyProtection="1">
      <protection locked="0"/>
    </xf>
    <xf numFmtId="0" fontId="2" fillId="4" borderId="137" xfId="0" quotePrefix="1" applyFont="1" applyFill="1" applyBorder="1" applyAlignment="1" applyProtection="1">
      <alignment horizontal="center" vertical="center" wrapText="1"/>
      <protection locked="0"/>
    </xf>
    <xf numFmtId="0" fontId="2" fillId="4" borderId="22" xfId="0" applyFont="1" applyFill="1" applyBorder="1" applyAlignment="1" applyProtection="1">
      <alignment horizontal="center" vertical="center" wrapText="1"/>
      <protection locked="0"/>
    </xf>
    <xf numFmtId="0" fontId="2" fillId="4" borderId="22" xfId="0" quotePrefix="1" applyFont="1" applyFill="1" applyBorder="1" applyAlignment="1" applyProtection="1">
      <alignment horizontal="center" wrapText="1"/>
      <protection locked="0"/>
    </xf>
    <xf numFmtId="0" fontId="2" fillId="4" borderId="22" xfId="0" quotePrefix="1" applyFont="1" applyFill="1" applyBorder="1" applyAlignment="1" applyProtection="1">
      <alignment horizontal="center" vertical="center" wrapText="1"/>
      <protection locked="0"/>
    </xf>
    <xf numFmtId="0" fontId="6" fillId="0" borderId="78" xfId="0" applyFont="1" applyBorder="1" applyProtection="1">
      <protection locked="0"/>
    </xf>
    <xf numFmtId="0" fontId="3" fillId="0" borderId="78" xfId="0" applyFont="1" applyBorder="1" applyAlignment="1" applyProtection="1">
      <alignment horizontal="left"/>
      <protection locked="0"/>
    </xf>
    <xf numFmtId="0" fontId="6" fillId="0" borderId="79" xfId="0" applyFont="1" applyBorder="1" applyProtection="1">
      <protection locked="0"/>
    </xf>
    <xf numFmtId="1" fontId="1" fillId="0" borderId="79" xfId="0" applyNumberFormat="1" applyFont="1" applyBorder="1" applyAlignment="1" applyProtection="1">
      <alignment wrapText="1"/>
      <protection locked="0"/>
    </xf>
    <xf numFmtId="1" fontId="1" fillId="0" borderId="79" xfId="0" applyNumberFormat="1" applyFont="1" applyBorder="1" applyAlignment="1" applyProtection="1">
      <alignment horizontal="right" vertical="center" wrapText="1"/>
      <protection locked="0"/>
    </xf>
    <xf numFmtId="0" fontId="3" fillId="0" borderId="79" xfId="0" quotePrefix="1" applyFont="1" applyBorder="1" applyAlignment="1" applyProtection="1">
      <alignment horizontal="center" vertical="center" wrapText="1"/>
      <protection locked="0"/>
    </xf>
    <xf numFmtId="0" fontId="2" fillId="0" borderId="79" xfId="0" applyFont="1" applyBorder="1" applyProtection="1">
      <protection locked="0"/>
    </xf>
    <xf numFmtId="0" fontId="3" fillId="0" borderId="79" xfId="0" applyFont="1" applyBorder="1" applyAlignment="1" applyProtection="1">
      <alignment horizontal="center" vertical="center"/>
      <protection locked="0"/>
    </xf>
    <xf numFmtId="1" fontId="1" fillId="5" borderId="115" xfId="0" applyNumberFormat="1" applyFont="1" applyFill="1" applyBorder="1" applyAlignment="1" applyProtection="1">
      <alignment vertical="center" wrapText="1"/>
      <protection locked="0"/>
    </xf>
    <xf numFmtId="1" fontId="1" fillId="5" borderId="183" xfId="0" applyNumberFormat="1" applyFont="1" applyFill="1" applyBorder="1" applyAlignment="1" applyProtection="1">
      <alignment vertical="center" wrapText="1"/>
      <protection locked="0"/>
    </xf>
    <xf numFmtId="1" fontId="1" fillId="5" borderId="42" xfId="0" applyNumberFormat="1" applyFont="1" applyFill="1" applyBorder="1" applyAlignment="1" applyProtection="1">
      <alignment vertical="center" wrapText="1"/>
      <protection locked="0"/>
    </xf>
    <xf numFmtId="1" fontId="1" fillId="5" borderId="184" xfId="0" applyNumberFormat="1" applyFont="1" applyFill="1" applyBorder="1" applyAlignment="1" applyProtection="1">
      <alignment vertical="center" wrapText="1"/>
      <protection locked="0"/>
    </xf>
    <xf numFmtId="0" fontId="3" fillId="4" borderId="7" xfId="0" quotePrefix="1" applyFont="1" applyFill="1" applyBorder="1" applyAlignment="1" applyProtection="1">
      <alignment horizontal="center" vertical="center" wrapText="1"/>
      <protection locked="0"/>
    </xf>
    <xf numFmtId="1" fontId="1" fillId="5" borderId="11" xfId="0" applyNumberFormat="1" applyFont="1" applyFill="1" applyBorder="1" applyAlignment="1" applyProtection="1">
      <alignment wrapText="1"/>
      <protection locked="0"/>
    </xf>
    <xf numFmtId="1" fontId="1" fillId="5" borderId="48" xfId="0" applyNumberFormat="1" applyFont="1" applyFill="1" applyBorder="1" applyAlignment="1" applyProtection="1">
      <alignment wrapText="1"/>
      <protection locked="0"/>
    </xf>
    <xf numFmtId="1" fontId="1" fillId="5" borderId="7" xfId="0" applyNumberFormat="1" applyFont="1" applyFill="1" applyBorder="1" applyAlignment="1" applyProtection="1">
      <alignment wrapText="1"/>
      <protection locked="0"/>
    </xf>
    <xf numFmtId="0" fontId="2" fillId="4" borderId="3" xfId="0" applyFont="1" applyFill="1" applyBorder="1" applyAlignment="1" applyProtection="1">
      <alignment horizontal="left" vertical="center"/>
      <protection locked="0"/>
    </xf>
    <xf numFmtId="0" fontId="3" fillId="4" borderId="3" xfId="0" applyFont="1" applyFill="1" applyBorder="1" applyAlignment="1" applyProtection="1">
      <alignment horizontal="center" vertical="center"/>
      <protection locked="0"/>
    </xf>
    <xf numFmtId="1" fontId="1" fillId="5" borderId="185" xfId="0" applyNumberFormat="1" applyFont="1" applyFill="1" applyBorder="1" applyAlignment="1" applyProtection="1">
      <alignment vertical="center" wrapText="1"/>
      <protection locked="0"/>
    </xf>
    <xf numFmtId="1" fontId="1" fillId="5" borderId="186" xfId="0" applyNumberFormat="1" applyFont="1" applyFill="1" applyBorder="1" applyAlignment="1" applyProtection="1">
      <alignment vertical="center" wrapText="1"/>
      <protection locked="0"/>
    </xf>
    <xf numFmtId="1" fontId="1" fillId="5" borderId="26" xfId="0" applyNumberFormat="1" applyFont="1" applyFill="1" applyBorder="1" applyAlignment="1" applyProtection="1">
      <alignment vertical="center" wrapText="1"/>
      <protection locked="0"/>
    </xf>
    <xf numFmtId="1" fontId="1" fillId="5" borderId="187" xfId="0" applyNumberFormat="1" applyFont="1" applyFill="1" applyBorder="1" applyAlignment="1" applyProtection="1">
      <alignment vertical="center" wrapText="1"/>
      <protection locked="0"/>
    </xf>
    <xf numFmtId="0" fontId="2" fillId="4" borderId="5" xfId="0" applyFont="1" applyFill="1" applyBorder="1" applyAlignment="1" applyProtection="1">
      <alignment horizontal="left" vertical="center" wrapText="1"/>
      <protection locked="0"/>
    </xf>
    <xf numFmtId="0" fontId="2" fillId="4" borderId="10" xfId="0" applyFont="1" applyFill="1" applyBorder="1" applyAlignment="1" applyProtection="1">
      <alignment horizontal="left" vertical="center" wrapText="1"/>
      <protection locked="0"/>
    </xf>
    <xf numFmtId="0" fontId="3" fillId="4" borderId="5" xfId="0" quotePrefix="1" applyFont="1" applyFill="1" applyBorder="1" applyAlignment="1" applyProtection="1">
      <alignment horizontal="center" vertical="center" wrapText="1"/>
      <protection locked="0"/>
    </xf>
    <xf numFmtId="1" fontId="1" fillId="5" borderId="4" xfId="0" applyNumberFormat="1" applyFont="1" applyFill="1" applyBorder="1" applyAlignment="1" applyProtection="1">
      <alignment vertical="center" wrapText="1"/>
      <protection locked="0"/>
    </xf>
    <xf numFmtId="1" fontId="1" fillId="5" borderId="26" xfId="0" applyNumberFormat="1" applyFont="1" applyFill="1" applyBorder="1" applyAlignment="1" applyProtection="1">
      <alignment wrapText="1"/>
      <protection locked="0"/>
    </xf>
    <xf numFmtId="1" fontId="1" fillId="5" borderId="5" xfId="0" applyNumberFormat="1" applyFont="1" applyFill="1" applyBorder="1" applyAlignment="1" applyProtection="1">
      <alignment wrapText="1"/>
      <protection locked="0"/>
    </xf>
    <xf numFmtId="0" fontId="2" fillId="4" borderId="2" xfId="0" applyFont="1" applyFill="1" applyBorder="1" applyAlignment="1" applyProtection="1">
      <alignment horizontal="left" vertical="center"/>
      <protection locked="0"/>
    </xf>
    <xf numFmtId="1" fontId="1" fillId="5" borderId="40" xfId="0" applyNumberFormat="1" applyFont="1" applyFill="1" applyBorder="1" applyAlignment="1" applyProtection="1">
      <alignment wrapText="1"/>
      <protection locked="0"/>
    </xf>
    <xf numFmtId="1" fontId="1" fillId="5" borderId="188" xfId="0" applyNumberFormat="1" applyFont="1" applyFill="1" applyBorder="1" applyAlignment="1" applyProtection="1">
      <alignment wrapText="1"/>
      <protection locked="0"/>
    </xf>
    <xf numFmtId="1" fontId="1" fillId="5" borderId="28" xfId="0" applyNumberFormat="1" applyFont="1" applyFill="1" applyBorder="1" applyAlignment="1" applyProtection="1">
      <alignment horizontal="right" vertical="center" wrapText="1"/>
      <protection locked="0"/>
    </xf>
    <xf numFmtId="1" fontId="1" fillId="5" borderId="6" xfId="0" applyNumberFormat="1" applyFont="1" applyFill="1" applyBorder="1" applyAlignment="1" applyProtection="1">
      <alignment horizontal="right" vertical="center" wrapText="1"/>
      <protection locked="0"/>
    </xf>
    <xf numFmtId="1" fontId="1" fillId="5" borderId="5" xfId="0" applyNumberFormat="1" applyFont="1" applyFill="1" applyBorder="1" applyAlignment="1" applyProtection="1">
      <alignment vertical="center" wrapText="1"/>
      <protection locked="0"/>
    </xf>
    <xf numFmtId="0" fontId="2" fillId="4" borderId="5" xfId="0" applyFont="1" applyFill="1" applyBorder="1" applyAlignment="1" applyProtection="1">
      <alignment horizontal="left" vertical="center"/>
      <protection locked="0"/>
    </xf>
    <xf numFmtId="0" fontId="2" fillId="4" borderId="10" xfId="0" applyFont="1" applyFill="1" applyBorder="1" applyAlignment="1" applyProtection="1">
      <alignment horizontal="left" vertical="center"/>
      <protection locked="0"/>
    </xf>
    <xf numFmtId="0" fontId="2" fillId="4" borderId="4" xfId="0" applyFont="1" applyFill="1" applyBorder="1" applyAlignment="1" applyProtection="1">
      <alignment horizontal="left" vertical="center"/>
      <protection locked="0"/>
    </xf>
    <xf numFmtId="0" fontId="2" fillId="6" borderId="2" xfId="0" applyFont="1" applyFill="1" applyBorder="1" applyAlignment="1" applyProtection="1">
      <alignment horizontal="left" vertical="center" wrapText="1"/>
      <protection locked="0"/>
    </xf>
    <xf numFmtId="1" fontId="1" fillId="5" borderId="189" xfId="0" applyNumberFormat="1" applyFont="1" applyFill="1" applyBorder="1" applyAlignment="1" applyProtection="1">
      <alignment wrapText="1"/>
      <protection locked="0"/>
    </xf>
    <xf numFmtId="0" fontId="2" fillId="6" borderId="2" xfId="0" applyFont="1" applyFill="1" applyBorder="1" applyAlignment="1" applyProtection="1">
      <alignment horizontal="left" vertical="center"/>
      <protection locked="0"/>
    </xf>
    <xf numFmtId="1" fontId="1" fillId="0" borderId="6" xfId="0" applyNumberFormat="1" applyFont="1" applyBorder="1" applyAlignment="1" applyProtection="1">
      <alignment horizontal="right" vertical="center" wrapText="1"/>
      <protection locked="0"/>
    </xf>
    <xf numFmtId="0" fontId="3" fillId="4" borderId="5" xfId="0" applyFont="1" applyFill="1" applyBorder="1" applyAlignment="1" applyProtection="1">
      <alignment horizontal="center" vertical="center" wrapText="1"/>
      <protection locked="0"/>
    </xf>
    <xf numFmtId="0" fontId="2" fillId="4" borderId="4" xfId="0" applyFont="1" applyFill="1" applyBorder="1" applyProtection="1">
      <protection locked="0"/>
    </xf>
    <xf numFmtId="1" fontId="1" fillId="5" borderId="40" xfId="0" applyNumberFormat="1" applyFont="1" applyFill="1" applyBorder="1" applyAlignment="1" applyProtection="1">
      <alignment vertical="center" wrapText="1"/>
      <protection locked="0"/>
    </xf>
    <xf numFmtId="1" fontId="1" fillId="5" borderId="188" xfId="0" applyNumberFormat="1" applyFont="1" applyFill="1" applyBorder="1" applyAlignment="1" applyProtection="1">
      <alignment vertical="center" wrapText="1"/>
      <protection locked="0"/>
    </xf>
    <xf numFmtId="0" fontId="2" fillId="4" borderId="4" xfId="0" applyFont="1" applyFill="1" applyBorder="1" applyAlignment="1" applyProtection="1">
      <alignment vertical="center"/>
      <protection locked="0"/>
    </xf>
    <xf numFmtId="1" fontId="1" fillId="5" borderId="10" xfId="0" applyNumberFormat="1" applyFont="1" applyFill="1" applyBorder="1" applyAlignment="1" applyProtection="1">
      <alignment wrapText="1"/>
      <protection locked="0"/>
    </xf>
    <xf numFmtId="0" fontId="2" fillId="4" borderId="2" xfId="0" applyFont="1" applyFill="1" applyBorder="1" applyAlignment="1" applyProtection="1">
      <alignment vertical="center" wrapText="1"/>
      <protection locked="0"/>
    </xf>
    <xf numFmtId="1" fontId="1" fillId="5" borderId="4" xfId="0" applyNumberFormat="1" applyFont="1" applyFill="1" applyBorder="1" applyAlignment="1" applyProtection="1">
      <alignment wrapText="1"/>
      <protection locked="0"/>
    </xf>
    <xf numFmtId="1" fontId="1" fillId="5" borderId="191" xfId="0" applyNumberFormat="1" applyFont="1" applyFill="1" applyBorder="1" applyAlignment="1" applyProtection="1">
      <alignment wrapText="1"/>
      <protection locked="0"/>
    </xf>
    <xf numFmtId="1" fontId="1" fillId="5" borderId="1" xfId="0" applyNumberFormat="1" applyFont="1" applyFill="1" applyBorder="1" applyAlignment="1" applyProtection="1">
      <alignment horizontal="right" vertical="center" wrapText="1"/>
      <protection locked="0"/>
    </xf>
    <xf numFmtId="0" fontId="18" fillId="4" borderId="5" xfId="0" applyFont="1" applyFill="1" applyBorder="1" applyAlignment="1" applyProtection="1">
      <alignment vertical="center" wrapText="1"/>
      <protection locked="0"/>
    </xf>
    <xf numFmtId="0" fontId="18" fillId="4" borderId="10" xfId="0" applyFont="1" applyFill="1" applyBorder="1" applyAlignment="1" applyProtection="1">
      <alignment vertical="center" wrapText="1"/>
      <protection locked="0"/>
    </xf>
    <xf numFmtId="0" fontId="2" fillId="4" borderId="2" xfId="0" applyFont="1" applyFill="1" applyBorder="1" applyAlignment="1" applyProtection="1">
      <alignment vertical="center"/>
      <protection locked="0"/>
    </xf>
    <xf numFmtId="1" fontId="1" fillId="5" borderId="6" xfId="0" applyNumberFormat="1" applyFont="1" applyFill="1" applyBorder="1" applyAlignment="1" applyProtection="1">
      <alignment wrapText="1"/>
      <protection locked="0"/>
    </xf>
    <xf numFmtId="1" fontId="1" fillId="5" borderId="2" xfId="0" applyNumberFormat="1" applyFont="1" applyFill="1" applyBorder="1" applyAlignment="1" applyProtection="1">
      <alignment horizontal="right" vertical="center" wrapText="1"/>
      <protection locked="0"/>
    </xf>
    <xf numFmtId="0" fontId="2" fillId="4" borderId="5" xfId="0" applyFont="1" applyFill="1" applyBorder="1" applyAlignment="1" applyProtection="1">
      <alignment horizontal="left"/>
      <protection locked="0"/>
    </xf>
    <xf numFmtId="0" fontId="2" fillId="4" borderId="10" xfId="0" applyFont="1" applyFill="1" applyBorder="1" applyAlignment="1" applyProtection="1">
      <alignment horizontal="left"/>
      <protection locked="0"/>
    </xf>
    <xf numFmtId="1" fontId="1" fillId="5" borderId="10" xfId="0" applyNumberFormat="1" applyFont="1" applyFill="1" applyBorder="1" applyAlignment="1" applyProtection="1">
      <alignment vertical="center" wrapText="1"/>
      <protection locked="0"/>
    </xf>
    <xf numFmtId="1" fontId="3" fillId="0" borderId="151" xfId="0" applyNumberFormat="1" applyFont="1" applyBorder="1" applyAlignment="1" applyProtection="1">
      <alignment wrapText="1"/>
      <protection locked="0"/>
    </xf>
    <xf numFmtId="1" fontId="3" fillId="0" borderId="192" xfId="0" applyNumberFormat="1" applyFont="1" applyBorder="1" applyAlignment="1" applyProtection="1">
      <alignment wrapText="1"/>
      <protection locked="0"/>
    </xf>
    <xf numFmtId="0" fontId="3" fillId="4" borderId="1" xfId="0" quotePrefix="1" applyFont="1" applyFill="1" applyBorder="1" applyAlignment="1" applyProtection="1">
      <alignment horizontal="left"/>
      <protection locked="0"/>
    </xf>
    <xf numFmtId="0" fontId="3" fillId="4" borderId="194" xfId="0" applyFont="1" applyFill="1" applyBorder="1" applyAlignment="1" applyProtection="1">
      <alignment horizontal="center" vertical="center" wrapText="1"/>
      <protection locked="0"/>
    </xf>
    <xf numFmtId="0" fontId="3" fillId="4" borderId="195" xfId="0" applyFont="1" applyFill="1" applyBorder="1" applyAlignment="1" applyProtection="1">
      <alignment horizontal="center" vertical="center" wrapText="1"/>
      <protection locked="0"/>
    </xf>
    <xf numFmtId="0" fontId="3" fillId="4" borderId="194" xfId="0" applyFont="1" applyFill="1" applyBorder="1" applyAlignment="1" applyProtection="1">
      <alignment horizontal="center" vertical="center"/>
      <protection locked="0"/>
    </xf>
    <xf numFmtId="0" fontId="3" fillId="4" borderId="196" xfId="0" applyFont="1" applyFill="1" applyBorder="1" applyAlignment="1" applyProtection="1">
      <alignment horizontal="center" vertical="center"/>
      <protection locked="0"/>
    </xf>
    <xf numFmtId="0" fontId="3" fillId="4" borderId="197" xfId="0" applyFont="1" applyFill="1" applyBorder="1" applyAlignment="1" applyProtection="1">
      <alignment horizontal="center" vertical="center"/>
      <protection locked="0"/>
    </xf>
    <xf numFmtId="0" fontId="3" fillId="4" borderId="198" xfId="0" applyFont="1" applyFill="1" applyBorder="1" applyAlignment="1" applyProtection="1">
      <alignment horizontal="center" vertical="center"/>
      <protection locked="0"/>
    </xf>
    <xf numFmtId="0" fontId="3" fillId="4" borderId="199" xfId="0" applyFont="1" applyFill="1" applyBorder="1" applyAlignment="1" applyProtection="1">
      <alignment horizontal="center" vertical="center"/>
      <protection locked="0"/>
    </xf>
    <xf numFmtId="0" fontId="3" fillId="4" borderId="200" xfId="0" applyFont="1" applyFill="1" applyBorder="1" applyAlignment="1" applyProtection="1">
      <alignment horizontal="center" vertical="center" wrapText="1"/>
      <protection locked="0"/>
    </xf>
    <xf numFmtId="0" fontId="3" fillId="4" borderId="201" xfId="0" applyFont="1" applyFill="1" applyBorder="1" applyAlignment="1" applyProtection="1">
      <alignment horizontal="center" vertical="center" wrapText="1"/>
      <protection locked="0"/>
    </xf>
    <xf numFmtId="0" fontId="6" fillId="0" borderId="196" xfId="0" applyFont="1" applyBorder="1" applyProtection="1">
      <protection locked="0"/>
    </xf>
    <xf numFmtId="0" fontId="3" fillId="0" borderId="196" xfId="0" applyFont="1" applyBorder="1" applyAlignment="1" applyProtection="1">
      <alignment horizontal="left"/>
      <protection locked="0"/>
    </xf>
    <xf numFmtId="1" fontId="2" fillId="0" borderId="0" xfId="0" applyNumberFormat="1" applyFont="1" applyAlignment="1" applyProtection="1">
      <alignment wrapText="1"/>
      <protection locked="0"/>
    </xf>
    <xf numFmtId="1" fontId="2" fillId="0" borderId="0" xfId="0" applyNumberFormat="1" applyFont="1" applyProtection="1">
      <protection locked="0"/>
    </xf>
    <xf numFmtId="1" fontId="2" fillId="5" borderId="21" xfId="0" applyNumberFormat="1" applyFont="1" applyFill="1" applyBorder="1" applyAlignment="1" applyProtection="1">
      <alignment wrapText="1"/>
      <protection locked="0"/>
    </xf>
    <xf numFmtId="1" fontId="2" fillId="0" borderId="21" xfId="0" applyNumberFormat="1" applyFont="1" applyBorder="1" applyProtection="1">
      <protection locked="0"/>
    </xf>
    <xf numFmtId="1" fontId="2" fillId="5" borderId="22" xfId="0" applyNumberFormat="1" applyFont="1" applyFill="1" applyBorder="1" applyAlignment="1" applyProtection="1">
      <alignment wrapText="1"/>
      <protection locked="0"/>
    </xf>
    <xf numFmtId="1" fontId="2" fillId="5" borderId="23" xfId="0" applyNumberFormat="1" applyFont="1" applyFill="1" applyBorder="1" applyAlignment="1" applyProtection="1">
      <alignment wrapText="1"/>
      <protection locked="0"/>
    </xf>
    <xf numFmtId="0" fontId="3" fillId="4" borderId="47" xfId="0" applyFont="1" applyFill="1" applyBorder="1" applyProtection="1">
      <protection locked="0"/>
    </xf>
    <xf numFmtId="49" fontId="3" fillId="4" borderId="208" xfId="0" applyNumberFormat="1" applyFont="1" applyFill="1" applyBorder="1" applyAlignment="1" applyProtection="1">
      <alignment horizontal="center"/>
      <protection locked="0"/>
    </xf>
    <xf numFmtId="1" fontId="2" fillId="5" borderId="26" xfId="0" applyNumberFormat="1" applyFont="1" applyFill="1" applyBorder="1" applyAlignment="1" applyProtection="1">
      <alignment wrapText="1"/>
      <protection locked="0"/>
    </xf>
    <xf numFmtId="1" fontId="2" fillId="0" borderId="26" xfId="0" applyNumberFormat="1" applyFont="1" applyBorder="1" applyProtection="1">
      <protection locked="0"/>
    </xf>
    <xf numFmtId="1" fontId="2" fillId="5" borderId="2" xfId="0" applyNumberFormat="1" applyFont="1" applyFill="1" applyBorder="1" applyAlignment="1" applyProtection="1">
      <alignment wrapText="1"/>
      <protection locked="0"/>
    </xf>
    <xf numFmtId="1" fontId="2" fillId="5" borderId="5" xfId="0" applyNumberFormat="1" applyFont="1" applyFill="1" applyBorder="1" applyAlignment="1" applyProtection="1">
      <alignment wrapText="1"/>
      <protection locked="0"/>
    </xf>
    <xf numFmtId="0" fontId="3" fillId="4" borderId="209" xfId="0" applyFont="1" applyFill="1" applyBorder="1" applyProtection="1">
      <protection locked="0"/>
    </xf>
    <xf numFmtId="0" fontId="3" fillId="4" borderId="40" xfId="0" applyFont="1" applyFill="1" applyBorder="1" applyProtection="1">
      <protection locked="0"/>
    </xf>
    <xf numFmtId="49" fontId="3" fillId="4" borderId="210" xfId="0" applyNumberFormat="1" applyFont="1" applyFill="1" applyBorder="1" applyAlignment="1" applyProtection="1">
      <alignment horizontal="center"/>
      <protection locked="0"/>
    </xf>
    <xf numFmtId="0" fontId="3" fillId="4" borderId="26" xfId="0" applyFont="1" applyFill="1" applyBorder="1" applyAlignment="1" applyProtection="1">
      <alignment horizontal="center"/>
      <protection locked="0"/>
    </xf>
    <xf numFmtId="0" fontId="3" fillId="4" borderId="208" xfId="0" applyFont="1" applyFill="1" applyBorder="1" applyAlignment="1" applyProtection="1">
      <alignment horizontal="center"/>
      <protection locked="0"/>
    </xf>
    <xf numFmtId="0" fontId="19" fillId="4" borderId="40" xfId="0" applyFont="1" applyFill="1" applyBorder="1" applyAlignment="1" applyProtection="1">
      <alignment horizontal="left"/>
      <protection locked="0"/>
    </xf>
    <xf numFmtId="0" fontId="19" fillId="4" borderId="40" xfId="0" quotePrefix="1" applyFont="1" applyFill="1" applyBorder="1" applyAlignment="1" applyProtection="1">
      <alignment horizontal="left"/>
      <protection locked="0"/>
    </xf>
    <xf numFmtId="0" fontId="3" fillId="4" borderId="208" xfId="0" quotePrefix="1" applyFont="1" applyFill="1" applyBorder="1" applyAlignment="1" applyProtection="1">
      <alignment horizontal="center"/>
      <protection locked="0"/>
    </xf>
    <xf numFmtId="1" fontId="2" fillId="5" borderId="40" xfId="0" applyNumberFormat="1" applyFont="1" applyFill="1" applyBorder="1" applyAlignment="1" applyProtection="1">
      <alignment wrapText="1"/>
      <protection locked="0"/>
    </xf>
    <xf numFmtId="0" fontId="3" fillId="0" borderId="0" xfId="0" applyFont="1" applyAlignment="1" applyProtection="1">
      <alignment wrapText="1"/>
      <protection locked="0"/>
    </xf>
    <xf numFmtId="0" fontId="3" fillId="4" borderId="211" xfId="0" quotePrefix="1" applyFont="1" applyFill="1" applyBorder="1" applyAlignment="1" applyProtection="1">
      <alignment horizontal="left"/>
      <protection locked="0"/>
    </xf>
    <xf numFmtId="0" fontId="3" fillId="4" borderId="210" xfId="0" applyFont="1" applyFill="1" applyBorder="1" applyAlignment="1" applyProtection="1">
      <alignment horizontal="center"/>
      <protection locked="0"/>
    </xf>
    <xf numFmtId="0" fontId="3" fillId="4" borderId="212" xfId="0" applyFont="1" applyFill="1" applyBorder="1" applyAlignment="1" applyProtection="1">
      <alignment horizontal="center" wrapText="1"/>
      <protection locked="0"/>
    </xf>
    <xf numFmtId="0" fontId="3" fillId="4" borderId="213" xfId="0" applyFont="1" applyFill="1" applyBorder="1" applyAlignment="1" applyProtection="1">
      <alignment horizontal="center" wrapText="1"/>
      <protection locked="0"/>
    </xf>
    <xf numFmtId="0" fontId="3" fillId="4" borderId="120" xfId="0" applyFont="1" applyFill="1" applyBorder="1" applyAlignment="1" applyProtection="1">
      <alignment horizontal="center" wrapText="1"/>
      <protection locked="0"/>
    </xf>
    <xf numFmtId="0" fontId="3" fillId="4" borderId="212" xfId="0" applyFont="1" applyFill="1" applyBorder="1" applyAlignment="1" applyProtection="1">
      <alignment horizontal="center"/>
      <protection locked="0"/>
    </xf>
    <xf numFmtId="0" fontId="3" fillId="4" borderId="214" xfId="0" applyFont="1" applyFill="1" applyBorder="1" applyAlignment="1" applyProtection="1">
      <alignment horizontal="center"/>
      <protection locked="0"/>
    </xf>
    <xf numFmtId="0" fontId="20" fillId="0" borderId="0" xfId="0" applyFont="1" applyAlignment="1" applyProtection="1">
      <alignment wrapText="1"/>
      <protection locked="0"/>
    </xf>
    <xf numFmtId="0" fontId="3" fillId="0" borderId="0" xfId="0" quotePrefix="1" applyFont="1" applyAlignment="1" applyProtection="1">
      <alignment horizontal="left" vertical="top" wrapText="1"/>
      <protection locked="0"/>
    </xf>
    <xf numFmtId="0" fontId="3" fillId="0" borderId="0" xfId="0" quotePrefix="1" applyFont="1" applyAlignment="1" applyProtection="1">
      <alignment horizontal="center"/>
      <protection locked="0"/>
    </xf>
    <xf numFmtId="1" fontId="2" fillId="0" borderId="39" xfId="0" applyNumberFormat="1" applyFont="1" applyBorder="1" applyAlignment="1" applyProtection="1">
      <alignment horizontal="center" vertical="center" wrapText="1"/>
      <protection locked="0"/>
    </xf>
    <xf numFmtId="1" fontId="2" fillId="0" borderId="25" xfId="0" applyNumberFormat="1" applyFont="1" applyBorder="1" applyAlignment="1" applyProtection="1">
      <alignment horizontal="center" vertical="center" wrapText="1"/>
      <protection locked="0"/>
    </xf>
    <xf numFmtId="0" fontId="20" fillId="0" borderId="25"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3" fillId="9" borderId="25" xfId="0" quotePrefix="1" applyFont="1" applyFill="1" applyBorder="1" applyAlignment="1" applyProtection="1">
      <alignment horizontal="left" vertical="center" wrapText="1"/>
      <protection locked="0"/>
    </xf>
    <xf numFmtId="0" fontId="3" fillId="9" borderId="38" xfId="0" quotePrefix="1" applyFont="1" applyFill="1" applyBorder="1" applyAlignment="1" applyProtection="1">
      <alignment horizontal="center" vertical="center"/>
      <protection locked="0"/>
    </xf>
    <xf numFmtId="1" fontId="21" fillId="9" borderId="32" xfId="0" applyNumberFormat="1" applyFont="1" applyFill="1" applyBorder="1" applyAlignment="1" applyProtection="1">
      <alignment horizontal="center" wrapText="1"/>
      <protection locked="0"/>
    </xf>
    <xf numFmtId="1" fontId="21" fillId="9" borderId="36" xfId="0" applyNumberFormat="1" applyFont="1" applyFill="1" applyBorder="1" applyAlignment="1" applyProtection="1">
      <alignment horizontal="center" wrapText="1"/>
      <protection locked="0"/>
    </xf>
    <xf numFmtId="0" fontId="21" fillId="9" borderId="36" xfId="0" quotePrefix="1" applyFont="1" applyFill="1" applyBorder="1" applyAlignment="1" applyProtection="1">
      <alignment horizontal="center" vertical="top" wrapText="1"/>
      <protection locked="0"/>
    </xf>
    <xf numFmtId="0" fontId="21" fillId="9" borderId="173" xfId="0" quotePrefix="1" applyFont="1" applyFill="1" applyBorder="1" applyAlignment="1" applyProtection="1">
      <alignment horizontal="center"/>
      <protection locked="0"/>
    </xf>
    <xf numFmtId="1" fontId="3" fillId="9" borderId="48" xfId="0" quotePrefix="1" applyNumberFormat="1" applyFont="1" applyFill="1" applyBorder="1" applyAlignment="1" applyProtection="1">
      <alignment horizontal="center" vertical="center" wrapText="1"/>
      <protection locked="0"/>
    </xf>
    <xf numFmtId="1" fontId="3" fillId="9" borderId="3" xfId="0" quotePrefix="1" applyNumberFormat="1" applyFont="1" applyFill="1" applyBorder="1" applyAlignment="1" applyProtection="1">
      <alignment horizontal="center" vertical="center" wrapText="1"/>
      <protection locked="0"/>
    </xf>
    <xf numFmtId="0" fontId="3" fillId="9" borderId="3" xfId="0" applyFont="1" applyFill="1" applyBorder="1" applyAlignment="1" applyProtection="1">
      <alignment horizontal="center" vertical="center" wrapText="1"/>
      <protection locked="0"/>
    </xf>
    <xf numFmtId="1" fontId="3" fillId="9" borderId="3" xfId="0" applyNumberFormat="1" applyFont="1" applyFill="1" applyBorder="1" applyAlignment="1" applyProtection="1">
      <alignment horizontal="center" vertical="center" wrapText="1"/>
      <protection locked="0"/>
    </xf>
    <xf numFmtId="1" fontId="3" fillId="9" borderId="7" xfId="0" applyNumberFormat="1" applyFont="1" applyFill="1" applyBorder="1" applyAlignment="1" applyProtection="1">
      <alignment horizontal="center" vertical="center" wrapText="1"/>
      <protection locked="0"/>
    </xf>
    <xf numFmtId="0" fontId="3" fillId="0" borderId="0" xfId="0" applyFont="1" applyAlignment="1" applyProtection="1">
      <alignment vertical="center"/>
      <protection locked="0"/>
    </xf>
    <xf numFmtId="1" fontId="2" fillId="0" borderId="107" xfId="0" applyNumberFormat="1" applyFont="1" applyBorder="1" applyAlignment="1" applyProtection="1">
      <alignment wrapText="1"/>
      <protection locked="0"/>
    </xf>
    <xf numFmtId="1" fontId="2" fillId="0" borderId="108" xfId="0" applyNumberFormat="1" applyFont="1" applyBorder="1" applyAlignment="1" applyProtection="1">
      <alignment wrapText="1"/>
      <protection locked="0"/>
    </xf>
    <xf numFmtId="1" fontId="2" fillId="0" borderId="223" xfId="0" applyNumberFormat="1" applyFont="1" applyBorder="1" applyAlignment="1" applyProtection="1">
      <alignment wrapText="1"/>
      <protection locked="0"/>
    </xf>
    <xf numFmtId="1" fontId="2" fillId="0" borderId="224" xfId="0" applyNumberFormat="1" applyFont="1" applyBorder="1" applyAlignment="1" applyProtection="1">
      <alignment wrapText="1"/>
      <protection locked="0"/>
    </xf>
    <xf numFmtId="0" fontId="3" fillId="4" borderId="223" xfId="0" quotePrefix="1" applyFont="1" applyFill="1" applyBorder="1" applyAlignment="1" applyProtection="1">
      <alignment horizontal="left" vertical="top" wrapText="1"/>
      <protection locked="0"/>
    </xf>
    <xf numFmtId="0" fontId="3" fillId="4" borderId="22" xfId="0" quotePrefix="1" applyFont="1" applyFill="1" applyBorder="1" applyAlignment="1" applyProtection="1">
      <alignment horizontal="center"/>
      <protection locked="0"/>
    </xf>
    <xf numFmtId="1" fontId="2" fillId="0" borderId="77" xfId="0" applyNumberFormat="1" applyFont="1" applyBorder="1" applyAlignment="1" applyProtection="1">
      <alignment wrapText="1"/>
      <protection locked="0"/>
    </xf>
    <xf numFmtId="1" fontId="2" fillId="0" borderId="3" xfId="0" applyNumberFormat="1" applyFont="1" applyBorder="1" applyAlignment="1" applyProtection="1">
      <alignment wrapText="1"/>
      <protection locked="0"/>
    </xf>
    <xf numFmtId="1" fontId="2" fillId="0" borderId="7" xfId="0" applyNumberFormat="1" applyFont="1" applyBorder="1" applyAlignment="1" applyProtection="1">
      <alignment wrapText="1"/>
      <protection locked="0"/>
    </xf>
    <xf numFmtId="1" fontId="2" fillId="0" borderId="225" xfId="0" applyNumberFormat="1" applyFont="1" applyBorder="1" applyAlignment="1" applyProtection="1">
      <alignment wrapText="1"/>
      <protection locked="0"/>
    </xf>
    <xf numFmtId="0" fontId="3" fillId="4" borderId="8" xfId="0" applyFont="1" applyFill="1" applyBorder="1" applyAlignment="1" applyProtection="1">
      <alignment vertical="center" wrapText="1"/>
      <protection locked="0"/>
    </xf>
    <xf numFmtId="0" fontId="3" fillId="4" borderId="226" xfId="0" quotePrefix="1" applyFont="1" applyFill="1" applyBorder="1" applyAlignment="1" applyProtection="1">
      <alignment horizontal="center" vertical="center"/>
      <protection locked="0"/>
    </xf>
    <xf numFmtId="0" fontId="3" fillId="4" borderId="227" xfId="0" applyFont="1" applyFill="1" applyBorder="1" applyAlignment="1" applyProtection="1">
      <alignment horizontal="center" wrapText="1"/>
      <protection locked="0"/>
    </xf>
    <xf numFmtId="0" fontId="3" fillId="4" borderId="228" xfId="0" applyFont="1" applyFill="1" applyBorder="1" applyAlignment="1" applyProtection="1">
      <alignment horizontal="center" wrapText="1"/>
      <protection locked="0"/>
    </xf>
    <xf numFmtId="0" fontId="3" fillId="4" borderId="229" xfId="0" applyFont="1" applyFill="1" applyBorder="1" applyAlignment="1" applyProtection="1">
      <alignment horizontal="center" wrapText="1"/>
      <protection locked="0"/>
    </xf>
    <xf numFmtId="0" fontId="3" fillId="4" borderId="105" xfId="0" applyFont="1" applyFill="1" applyBorder="1" applyAlignment="1" applyProtection="1">
      <alignment horizontal="center"/>
      <protection locked="0"/>
    </xf>
    <xf numFmtId="0" fontId="3" fillId="4" borderId="230" xfId="0" applyFont="1" applyFill="1" applyBorder="1" applyAlignment="1" applyProtection="1">
      <alignment horizontal="center"/>
      <protection locked="0"/>
    </xf>
    <xf numFmtId="0" fontId="3" fillId="0" borderId="113" xfId="0" quotePrefix="1" applyFont="1" applyBorder="1" applyAlignment="1" applyProtection="1">
      <alignment horizontal="left"/>
      <protection locked="0"/>
    </xf>
    <xf numFmtId="1" fontId="2" fillId="0" borderId="24" xfId="0" applyNumberFormat="1" applyFont="1" applyBorder="1" applyAlignment="1" applyProtection="1">
      <alignment vertical="center" wrapText="1"/>
      <protection locked="0"/>
    </xf>
    <xf numFmtId="1" fontId="2" fillId="0" borderId="235" xfId="0" applyNumberFormat="1" applyFont="1" applyBorder="1" applyAlignment="1" applyProtection="1">
      <alignment vertical="center" wrapText="1"/>
      <protection locked="0"/>
    </xf>
    <xf numFmtId="0" fontId="3" fillId="4" borderId="21" xfId="0" quotePrefix="1" applyFont="1" applyFill="1" applyBorder="1" applyAlignment="1" applyProtection="1">
      <alignment horizontal="left" wrapText="1"/>
      <protection locked="0"/>
    </xf>
    <xf numFmtId="1" fontId="2" fillId="0" borderId="77" xfId="0" applyNumberFormat="1" applyFont="1" applyBorder="1" applyAlignment="1" applyProtection="1">
      <alignment vertical="center" wrapText="1"/>
      <protection locked="0"/>
    </xf>
    <xf numFmtId="1" fontId="2" fillId="0" borderId="7" xfId="0" applyNumberFormat="1" applyFont="1" applyBorder="1" applyAlignment="1" applyProtection="1">
      <alignment vertical="center" wrapText="1"/>
      <protection locked="0"/>
    </xf>
    <xf numFmtId="1" fontId="2" fillId="0" borderId="40" xfId="0" applyNumberFormat="1" applyFont="1" applyBorder="1" applyAlignment="1" applyProtection="1">
      <alignment vertical="center" wrapText="1"/>
      <protection locked="0"/>
    </xf>
    <xf numFmtId="1" fontId="2" fillId="0" borderId="2" xfId="0" applyNumberFormat="1" applyFont="1" applyBorder="1" applyAlignment="1" applyProtection="1">
      <alignment vertical="center" wrapText="1"/>
      <protection locked="0"/>
    </xf>
    <xf numFmtId="1" fontId="2" fillId="0" borderId="208" xfId="0" applyNumberFormat="1" applyFont="1" applyBorder="1" applyAlignment="1" applyProtection="1">
      <alignment vertical="center" wrapText="1"/>
      <protection locked="0"/>
    </xf>
    <xf numFmtId="0" fontId="3" fillId="4" borderId="26" xfId="0" quotePrefix="1" applyFont="1" applyFill="1" applyBorder="1" applyAlignment="1" applyProtection="1">
      <alignment horizontal="left" wrapText="1"/>
      <protection locked="0"/>
    </xf>
    <xf numFmtId="1" fontId="2" fillId="0" borderId="113" xfId="0" applyNumberFormat="1" applyFont="1" applyBorder="1" applyAlignment="1" applyProtection="1">
      <alignment wrapText="1"/>
      <protection locked="0"/>
    </xf>
    <xf numFmtId="0" fontId="2" fillId="0" borderId="113" xfId="0" applyFont="1" applyBorder="1" applyProtection="1">
      <protection locked="0"/>
    </xf>
    <xf numFmtId="0" fontId="3" fillId="0" borderId="113" xfId="0" applyFont="1" applyBorder="1" applyProtection="1">
      <protection locked="0"/>
    </xf>
    <xf numFmtId="1" fontId="2" fillId="0" borderId="24" xfId="0" applyNumberFormat="1" applyFont="1" applyBorder="1" applyAlignment="1" applyProtection="1">
      <alignment wrapText="1"/>
      <protection locked="0"/>
    </xf>
    <xf numFmtId="1" fontId="2" fillId="0" borderId="22" xfId="0" applyNumberFormat="1" applyFont="1" applyBorder="1" applyAlignment="1" applyProtection="1">
      <alignment wrapText="1"/>
      <protection locked="0"/>
    </xf>
    <xf numFmtId="1" fontId="2" fillId="0" borderId="23" xfId="0" applyNumberFormat="1" applyFont="1" applyBorder="1" applyAlignment="1" applyProtection="1">
      <alignment wrapText="1"/>
      <protection locked="0"/>
    </xf>
    <xf numFmtId="1" fontId="2" fillId="0" borderId="235" xfId="0" applyNumberFormat="1" applyFont="1" applyBorder="1" applyAlignment="1" applyProtection="1">
      <alignment wrapText="1"/>
      <protection locked="0"/>
    </xf>
    <xf numFmtId="49" fontId="3" fillId="4" borderId="21" xfId="0" applyNumberFormat="1" applyFont="1" applyFill="1" applyBorder="1" applyAlignment="1" applyProtection="1">
      <alignment wrapText="1"/>
      <protection locked="0"/>
    </xf>
    <xf numFmtId="49" fontId="3" fillId="4" borderId="187" xfId="0" quotePrefix="1" applyNumberFormat="1" applyFont="1" applyFill="1" applyBorder="1" applyAlignment="1" applyProtection="1">
      <alignment horizontal="center" vertical="center"/>
      <protection locked="0"/>
    </xf>
    <xf numFmtId="1" fontId="2" fillId="0" borderId="27" xfId="0" applyNumberFormat="1" applyFont="1" applyBorder="1" applyAlignment="1" applyProtection="1">
      <alignment vertical="center" wrapText="1"/>
      <protection locked="0"/>
    </xf>
    <xf numFmtId="49" fontId="3" fillId="4" borderId="26" xfId="0" applyNumberFormat="1" applyFont="1" applyFill="1" applyBorder="1" applyAlignment="1" applyProtection="1">
      <alignment wrapText="1"/>
      <protection locked="0"/>
    </xf>
    <xf numFmtId="1" fontId="2" fillId="0" borderId="46" xfId="0" applyNumberFormat="1" applyFont="1" applyBorder="1" applyAlignment="1" applyProtection="1">
      <alignment wrapText="1"/>
      <protection locked="0"/>
    </xf>
    <xf numFmtId="1" fontId="2" fillId="0" borderId="2" xfId="0" applyNumberFormat="1" applyFont="1" applyBorder="1" applyAlignment="1" applyProtection="1">
      <alignment wrapText="1"/>
      <protection locked="0"/>
    </xf>
    <xf numFmtId="1" fontId="2" fillId="0" borderId="134" xfId="0" applyNumberFormat="1" applyFont="1" applyBorder="1" applyAlignment="1" applyProtection="1">
      <alignment wrapText="1"/>
      <protection locked="0"/>
    </xf>
    <xf numFmtId="1" fontId="2" fillId="0" borderId="168" xfId="0" applyNumberFormat="1" applyFont="1" applyBorder="1" applyAlignment="1" applyProtection="1">
      <alignment vertical="center" wrapText="1"/>
      <protection locked="0"/>
    </xf>
    <xf numFmtId="1" fontId="2" fillId="0" borderId="26" xfId="0" applyNumberFormat="1" applyFont="1" applyBorder="1" applyAlignment="1" applyProtection="1">
      <alignment vertical="center"/>
      <protection locked="0"/>
    </xf>
    <xf numFmtId="49" fontId="3" fillId="6" borderId="26" xfId="0" applyNumberFormat="1" applyFont="1" applyFill="1" applyBorder="1" applyAlignment="1" applyProtection="1">
      <alignment wrapText="1"/>
      <protection locked="0"/>
    </xf>
    <xf numFmtId="49" fontId="3" fillId="4" borderId="26" xfId="0" quotePrefix="1" applyNumberFormat="1" applyFont="1" applyFill="1" applyBorder="1" applyAlignment="1" applyProtection="1">
      <alignment horizontal="left" wrapText="1"/>
      <protection locked="0"/>
    </xf>
    <xf numFmtId="49" fontId="3" fillId="4" borderId="187" xfId="0" applyNumberFormat="1" applyFont="1" applyFill="1" applyBorder="1" applyAlignment="1" applyProtection="1">
      <alignment horizontal="center" vertical="center"/>
      <protection locked="0"/>
    </xf>
    <xf numFmtId="1" fontId="2" fillId="5" borderId="29" xfId="0" applyNumberFormat="1" applyFont="1" applyFill="1" applyBorder="1" applyAlignment="1" applyProtection="1">
      <alignment vertical="center" wrapText="1"/>
      <protection locked="0"/>
    </xf>
    <xf numFmtId="1" fontId="2" fillId="5" borderId="6" xfId="0" applyNumberFormat="1" applyFont="1" applyFill="1" applyBorder="1" applyAlignment="1" applyProtection="1">
      <alignment vertical="center" wrapText="1"/>
      <protection locked="0"/>
    </xf>
    <xf numFmtId="49" fontId="3" fillId="4" borderId="1" xfId="0" applyNumberFormat="1" applyFont="1" applyFill="1" applyBorder="1" applyAlignment="1" applyProtection="1">
      <alignment horizontal="left" vertical="top" wrapText="1"/>
      <protection locked="0"/>
    </xf>
    <xf numFmtId="1" fontId="2" fillId="5" borderId="239" xfId="0" applyNumberFormat="1" applyFont="1" applyFill="1" applyBorder="1" applyAlignment="1" applyProtection="1">
      <alignment vertical="center" wrapText="1"/>
      <protection locked="0"/>
    </xf>
    <xf numFmtId="1" fontId="2" fillId="0" borderId="1" xfId="0" applyNumberFormat="1" applyFont="1" applyBorder="1" applyAlignment="1" applyProtection="1">
      <alignment vertical="center" wrapText="1"/>
      <protection locked="0"/>
    </xf>
    <xf numFmtId="49" fontId="3" fillId="4" borderId="193" xfId="0" applyNumberFormat="1" applyFont="1" applyFill="1" applyBorder="1" applyAlignment="1" applyProtection="1">
      <alignment wrapText="1"/>
      <protection locked="0"/>
    </xf>
    <xf numFmtId="49" fontId="3" fillId="4" borderId="105" xfId="0" applyNumberFormat="1" applyFont="1" applyFill="1" applyBorder="1" applyAlignment="1" applyProtection="1">
      <alignment horizontal="center" wrapText="1"/>
      <protection locked="0"/>
    </xf>
    <xf numFmtId="49" fontId="3" fillId="4" borderId="228" xfId="0" applyNumberFormat="1" applyFont="1" applyFill="1" applyBorder="1" applyAlignment="1" applyProtection="1">
      <alignment horizontal="center" wrapText="1"/>
      <protection locked="0"/>
    </xf>
    <xf numFmtId="49" fontId="3" fillId="4" borderId="227" xfId="0" applyNumberFormat="1" applyFont="1" applyFill="1" applyBorder="1" applyAlignment="1" applyProtection="1">
      <alignment horizontal="center" wrapText="1"/>
      <protection locked="0"/>
    </xf>
    <xf numFmtId="49" fontId="3" fillId="4" borderId="106" xfId="0" applyNumberFormat="1" applyFont="1" applyFill="1" applyBorder="1" applyAlignment="1" applyProtection="1">
      <alignment horizontal="center" wrapText="1"/>
      <protection locked="0"/>
    </xf>
    <xf numFmtId="49" fontId="3" fillId="4" borderId="229" xfId="0" applyNumberFormat="1" applyFont="1" applyFill="1" applyBorder="1" applyAlignment="1" applyProtection="1">
      <alignment horizontal="center" wrapText="1"/>
      <protection locked="0"/>
    </xf>
    <xf numFmtId="49" fontId="3" fillId="4" borderId="105" xfId="0" applyNumberFormat="1" applyFont="1" applyFill="1" applyBorder="1" applyAlignment="1" applyProtection="1">
      <alignment horizontal="center"/>
      <protection locked="0"/>
    </xf>
    <xf numFmtId="49" fontId="3" fillId="4" borderId="230" xfId="0" applyNumberFormat="1" applyFont="1" applyFill="1" applyBorder="1" applyAlignment="1" applyProtection="1">
      <alignment horizontal="center"/>
      <protection locked="0"/>
    </xf>
    <xf numFmtId="1" fontId="1" fillId="0" borderId="21" xfId="0" applyNumberFormat="1" applyFont="1" applyBorder="1" applyAlignment="1" applyProtection="1">
      <alignment vertical="center" wrapText="1"/>
      <protection locked="0"/>
    </xf>
    <xf numFmtId="1" fontId="1" fillId="5" borderId="22" xfId="0" applyNumberFormat="1" applyFont="1" applyFill="1" applyBorder="1" applyAlignment="1" applyProtection="1">
      <alignment vertical="center" wrapText="1"/>
      <protection locked="0"/>
    </xf>
    <xf numFmtId="49" fontId="3" fillId="4" borderId="4" xfId="0" applyNumberFormat="1" applyFont="1" applyFill="1" applyBorder="1" applyAlignment="1" applyProtection="1">
      <alignment wrapText="1"/>
      <protection locked="0"/>
    </xf>
    <xf numFmtId="49" fontId="3" fillId="4" borderId="168" xfId="0" quotePrefix="1" applyNumberFormat="1" applyFont="1" applyFill="1" applyBorder="1" applyAlignment="1" applyProtection="1">
      <alignment horizontal="center" vertical="center"/>
      <protection locked="0"/>
    </xf>
    <xf numFmtId="1" fontId="1" fillId="0" borderId="26" xfId="0" applyNumberFormat="1" applyFont="1" applyBorder="1" applyAlignment="1" applyProtection="1">
      <alignment vertical="center" wrapText="1"/>
      <protection locked="0"/>
    </xf>
    <xf numFmtId="1" fontId="1" fillId="5" borderId="2" xfId="0" applyNumberFormat="1" applyFont="1" applyFill="1" applyBorder="1" applyAlignment="1" applyProtection="1">
      <alignment vertical="center" wrapText="1"/>
      <protection locked="0"/>
    </xf>
    <xf numFmtId="49" fontId="3" fillId="4" borderId="41" xfId="0" quotePrefix="1" applyNumberFormat="1" applyFont="1" applyFill="1" applyBorder="1" applyAlignment="1" applyProtection="1">
      <alignment horizontal="center" vertical="center"/>
      <protection locked="0"/>
    </xf>
    <xf numFmtId="49" fontId="3" fillId="4" borderId="169" xfId="0" applyNumberFormat="1" applyFont="1" applyFill="1" applyBorder="1" applyAlignment="1" applyProtection="1">
      <alignment horizontal="center" vertical="center"/>
      <protection locked="0"/>
    </xf>
    <xf numFmtId="49" fontId="3" fillId="4" borderId="13" xfId="0" applyNumberFormat="1" applyFont="1" applyFill="1" applyBorder="1" applyProtection="1">
      <protection locked="0"/>
    </xf>
    <xf numFmtId="49" fontId="3" fillId="4" borderId="4" xfId="0" quotePrefix="1" applyNumberFormat="1" applyFont="1" applyFill="1" applyBorder="1" applyAlignment="1" applyProtection="1">
      <alignment horizontal="left" wrapText="1"/>
      <protection locked="0"/>
    </xf>
    <xf numFmtId="49" fontId="3" fillId="4" borderId="13" xfId="0" applyNumberFormat="1" applyFont="1" applyFill="1" applyBorder="1" applyAlignment="1" applyProtection="1">
      <alignment wrapText="1"/>
      <protection locked="0"/>
    </xf>
    <xf numFmtId="49" fontId="3" fillId="4" borderId="172"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vertical="center" wrapText="1"/>
      <protection locked="0"/>
    </xf>
    <xf numFmtId="0" fontId="2" fillId="0" borderId="46" xfId="0" applyFont="1" applyBorder="1" applyAlignment="1" applyProtection="1">
      <alignment wrapText="1"/>
      <protection locked="0"/>
    </xf>
    <xf numFmtId="49" fontId="3" fillId="4" borderId="1" xfId="0" applyNumberFormat="1" applyFont="1" applyFill="1" applyBorder="1" applyAlignment="1" applyProtection="1">
      <alignment horizontal="center" vertical="center"/>
      <protection locked="0"/>
    </xf>
    <xf numFmtId="49" fontId="3" fillId="4" borderId="174" xfId="0" applyNumberFormat="1" applyFont="1" applyFill="1" applyBorder="1" applyAlignment="1" applyProtection="1">
      <alignment horizontal="center" wrapText="1"/>
      <protection locked="0"/>
    </xf>
    <xf numFmtId="49" fontId="3" fillId="4" borderId="213" xfId="0" applyNumberFormat="1" applyFont="1" applyFill="1" applyBorder="1" applyAlignment="1" applyProtection="1">
      <alignment horizontal="center" wrapText="1"/>
      <protection locked="0"/>
    </xf>
    <xf numFmtId="49" fontId="3" fillId="4" borderId="120" xfId="0" applyNumberFormat="1" applyFont="1" applyFill="1" applyBorder="1" applyAlignment="1" applyProtection="1">
      <alignment horizontal="center" wrapText="1"/>
      <protection locked="0"/>
    </xf>
    <xf numFmtId="49" fontId="3" fillId="4" borderId="212" xfId="0" applyNumberFormat="1" applyFont="1" applyFill="1" applyBorder="1" applyAlignment="1" applyProtection="1">
      <alignment horizontal="center"/>
      <protection locked="0"/>
    </xf>
    <xf numFmtId="49" fontId="3" fillId="4" borderId="120" xfId="0" applyNumberFormat="1" applyFont="1" applyFill="1" applyBorder="1" applyAlignment="1" applyProtection="1">
      <alignment horizontal="center"/>
      <protection locked="0"/>
    </xf>
    <xf numFmtId="49" fontId="3" fillId="4" borderId="136" xfId="0" applyNumberFormat="1" applyFont="1" applyFill="1" applyBorder="1" applyAlignment="1" applyProtection="1">
      <alignment horizontal="center" vertical="center" wrapText="1"/>
      <protection locked="0"/>
    </xf>
    <xf numFmtId="49" fontId="3" fillId="4" borderId="44" xfId="0" applyNumberFormat="1" applyFont="1" applyFill="1" applyBorder="1" applyAlignment="1" applyProtection="1">
      <alignment horizontal="center" vertical="center" wrapText="1"/>
      <protection locked="0"/>
    </xf>
    <xf numFmtId="49" fontId="3" fillId="4" borderId="242" xfId="0" applyNumberFormat="1" applyFont="1" applyFill="1" applyBorder="1" applyAlignment="1" applyProtection="1">
      <alignment horizontal="center" vertical="center" wrapText="1"/>
      <protection locked="0"/>
    </xf>
    <xf numFmtId="49" fontId="3" fillId="4" borderId="243" xfId="0" applyNumberFormat="1" applyFont="1" applyFill="1" applyBorder="1" applyAlignment="1" applyProtection="1">
      <alignment horizontal="center" vertical="center" wrapText="1"/>
      <protection locked="0"/>
    </xf>
    <xf numFmtId="49" fontId="3" fillId="4" borderId="133" xfId="0" applyNumberFormat="1" applyFont="1" applyFill="1" applyBorder="1" applyAlignment="1" applyProtection="1">
      <alignment horizontal="center" vertical="center"/>
      <protection locked="0"/>
    </xf>
    <xf numFmtId="49" fontId="3" fillId="4" borderId="136" xfId="0" quotePrefix="1" applyNumberFormat="1" applyFont="1" applyFill="1" applyBorder="1" applyAlignment="1" applyProtection="1">
      <alignment horizontal="center" vertical="center" wrapText="1"/>
      <protection locked="0"/>
    </xf>
    <xf numFmtId="0" fontId="2" fillId="0" borderId="78" xfId="0" applyFont="1" applyBorder="1" applyAlignment="1" applyProtection="1">
      <alignment wrapText="1"/>
      <protection locked="0"/>
    </xf>
    <xf numFmtId="0" fontId="5" fillId="0" borderId="78" xfId="0" applyFont="1" applyBorder="1" applyAlignment="1" applyProtection="1">
      <alignment wrapText="1"/>
      <protection locked="0"/>
    </xf>
    <xf numFmtId="0" fontId="3" fillId="0" borderId="78" xfId="0" applyFont="1" applyBorder="1" applyAlignment="1" applyProtection="1">
      <alignment wrapText="1"/>
      <protection locked="0"/>
    </xf>
    <xf numFmtId="1" fontId="1" fillId="5" borderId="107" xfId="0" applyNumberFormat="1" applyFont="1" applyFill="1" applyBorder="1" applyAlignment="1" applyProtection="1">
      <alignment vertical="center" wrapText="1"/>
      <protection locked="0"/>
    </xf>
    <xf numFmtId="49" fontId="3" fillId="4" borderId="22" xfId="0" applyNumberFormat="1" applyFont="1" applyFill="1" applyBorder="1" applyAlignment="1" applyProtection="1">
      <alignment vertical="center" wrapText="1"/>
      <protection locked="0"/>
    </xf>
    <xf numFmtId="49" fontId="3" fillId="4" borderId="2" xfId="0" quotePrefix="1" applyNumberFormat="1" applyFont="1" applyFill="1" applyBorder="1" applyAlignment="1" applyProtection="1">
      <alignment horizontal="center" vertical="center" wrapText="1"/>
      <protection locked="0"/>
    </xf>
    <xf numFmtId="1" fontId="1" fillId="5" borderId="77" xfId="0" applyNumberFormat="1" applyFont="1" applyFill="1" applyBorder="1" applyAlignment="1" applyProtection="1">
      <alignment vertical="center" wrapText="1"/>
      <protection locked="0"/>
    </xf>
    <xf numFmtId="49" fontId="3" fillId="4" borderId="3" xfId="0" applyNumberFormat="1" applyFont="1" applyFill="1" applyBorder="1" applyAlignment="1" applyProtection="1">
      <alignment vertical="center" wrapText="1"/>
      <protection locked="0"/>
    </xf>
    <xf numFmtId="49" fontId="3" fillId="4" borderId="2" xfId="0" quotePrefix="1" applyNumberFormat="1" applyFont="1" applyFill="1" applyBorder="1" applyAlignment="1" applyProtection="1">
      <alignment horizontal="center" vertical="center"/>
      <protection locked="0"/>
    </xf>
    <xf numFmtId="1" fontId="1" fillId="5" borderId="77" xfId="0" applyNumberFormat="1" applyFont="1" applyFill="1" applyBorder="1" applyAlignment="1" applyProtection="1">
      <alignment wrapText="1"/>
      <protection locked="0"/>
    </xf>
    <xf numFmtId="49" fontId="3" fillId="4" borderId="3" xfId="0" applyNumberFormat="1" applyFont="1" applyFill="1" applyBorder="1" applyAlignment="1" applyProtection="1">
      <alignment wrapText="1"/>
      <protection locked="0"/>
    </xf>
    <xf numFmtId="1" fontId="1" fillId="5" borderId="27" xfId="0" applyNumberFormat="1" applyFont="1" applyFill="1" applyBorder="1" applyAlignment="1" applyProtection="1">
      <alignment wrapText="1"/>
      <protection locked="0"/>
    </xf>
    <xf numFmtId="49" fontId="3" fillId="4" borderId="2" xfId="0" applyNumberFormat="1" applyFont="1" applyFill="1" applyBorder="1" applyAlignment="1" applyProtection="1">
      <alignment wrapText="1"/>
      <protection locked="0"/>
    </xf>
    <xf numFmtId="49" fontId="3" fillId="4" borderId="2" xfId="0" quotePrefix="1" applyNumberFormat="1" applyFont="1" applyFill="1" applyBorder="1" applyAlignment="1" applyProtection="1">
      <alignment horizontal="left" wrapText="1"/>
      <protection locked="0"/>
    </xf>
    <xf numFmtId="49" fontId="3" fillId="6" borderId="2" xfId="0" applyNumberFormat="1" applyFont="1" applyFill="1" applyBorder="1" applyAlignment="1" applyProtection="1">
      <alignment wrapText="1"/>
      <protection locked="0"/>
    </xf>
    <xf numFmtId="0" fontId="20" fillId="0" borderId="0" xfId="0" applyFont="1" applyProtection="1">
      <protection locked="0"/>
    </xf>
    <xf numFmtId="49" fontId="3" fillId="4" borderId="2" xfId="0" applyNumberFormat="1" applyFont="1" applyFill="1" applyBorder="1" applyAlignment="1" applyProtection="1">
      <alignment vertical="center" wrapText="1"/>
      <protection locked="0"/>
    </xf>
    <xf numFmtId="49" fontId="3" fillId="4" borderId="2" xfId="0" applyNumberFormat="1" applyFont="1" applyFill="1" applyBorder="1" applyAlignment="1" applyProtection="1">
      <alignment horizontal="center" vertical="center"/>
      <protection locked="0"/>
    </xf>
    <xf numFmtId="1" fontId="1" fillId="5" borderId="29" xfId="0" applyNumberFormat="1" applyFont="1" applyFill="1" applyBorder="1" applyAlignment="1" applyProtection="1">
      <alignment wrapText="1"/>
      <protection locked="0"/>
    </xf>
    <xf numFmtId="49" fontId="3" fillId="4" borderId="1" xfId="0" applyNumberFormat="1" applyFont="1" applyFill="1" applyBorder="1" applyAlignment="1" applyProtection="1">
      <alignment wrapText="1"/>
      <protection locked="0"/>
    </xf>
    <xf numFmtId="0" fontId="3" fillId="4" borderId="194" xfId="0" applyFont="1" applyFill="1" applyBorder="1" applyAlignment="1" applyProtection="1">
      <alignment horizontal="center" wrapText="1"/>
      <protection locked="0"/>
    </xf>
    <xf numFmtId="49" fontId="3" fillId="4" borderId="195" xfId="0" applyNumberFormat="1" applyFont="1" applyFill="1" applyBorder="1" applyAlignment="1" applyProtection="1">
      <alignment horizontal="center"/>
      <protection locked="0"/>
    </xf>
    <xf numFmtId="49" fontId="3" fillId="4" borderId="195" xfId="0" applyNumberFormat="1" applyFont="1" applyFill="1" applyBorder="1" applyAlignment="1" applyProtection="1">
      <alignment horizontal="center" vertical="center" wrapText="1"/>
      <protection locked="0"/>
    </xf>
    <xf numFmtId="49" fontId="3" fillId="4" borderId="105" xfId="0" quotePrefix="1" applyNumberFormat="1" applyFont="1" applyFill="1" applyBorder="1" applyAlignment="1" applyProtection="1">
      <alignment horizontal="center" vertical="center" wrapText="1"/>
      <protection locked="0"/>
    </xf>
    <xf numFmtId="49" fontId="6" fillId="0" borderId="0" xfId="0" applyNumberFormat="1" applyFont="1" applyProtection="1">
      <protection locked="0"/>
    </xf>
    <xf numFmtId="49" fontId="6" fillId="0" borderId="0" xfId="0" applyNumberFormat="1" applyFont="1" applyAlignment="1" applyProtection="1">
      <alignment horizontal="center"/>
      <protection locked="0"/>
    </xf>
    <xf numFmtId="49" fontId="2" fillId="0" borderId="0" xfId="0" applyNumberFormat="1" applyFont="1" applyProtection="1">
      <protection locked="0"/>
    </xf>
    <xf numFmtId="49" fontId="6" fillId="0" borderId="0" xfId="0" applyNumberFormat="1" applyFont="1" applyAlignment="1" applyProtection="1">
      <alignment horizontal="left"/>
      <protection locked="0"/>
    </xf>
    <xf numFmtId="49" fontId="2" fillId="0" borderId="0" xfId="0" applyNumberFormat="1" applyFont="1" applyAlignment="1" applyProtection="1">
      <alignment horizontal="left"/>
      <protection locked="0"/>
    </xf>
    <xf numFmtId="2" fontId="2" fillId="0" borderId="2" xfId="0" applyNumberFormat="1" applyFont="1" applyBorder="1" applyAlignment="1" applyProtection="1">
      <alignment horizontal="center" vertical="center" wrapText="1"/>
      <protection locked="0"/>
    </xf>
    <xf numFmtId="1" fontId="5" fillId="0" borderId="2" xfId="0" applyNumberFormat="1"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2" fillId="0" borderId="2" xfId="0" applyFont="1" applyBorder="1" applyAlignment="1" applyProtection="1">
      <alignment horizontal="center" vertical="top" wrapText="1"/>
      <protection locked="0"/>
    </xf>
    <xf numFmtId="0" fontId="2" fillId="0" borderId="0" xfId="0" quotePrefix="1" applyFont="1" applyAlignment="1" applyProtection="1">
      <alignment horizontal="left"/>
      <protection locked="0"/>
    </xf>
    <xf numFmtId="0" fontId="2" fillId="0" borderId="2" xfId="0" applyFont="1" applyBorder="1" applyAlignment="1" applyProtection="1">
      <alignment horizontal="left" wrapText="1"/>
      <protection locked="0"/>
    </xf>
    <xf numFmtId="0" fontId="5" fillId="0" borderId="2" xfId="0" applyFont="1" applyBorder="1" applyAlignment="1" applyProtection="1">
      <alignment horizontal="right" vertical="center" wrapText="1"/>
      <protection locked="0"/>
    </xf>
    <xf numFmtId="1" fontId="5" fillId="0" borderId="2" xfId="0" applyNumberFormat="1" applyFont="1" applyBorder="1" applyAlignment="1" applyProtection="1">
      <alignment vertical="center" wrapText="1"/>
      <protection locked="0"/>
    </xf>
    <xf numFmtId="0" fontId="0" fillId="0" borderId="0" xfId="0" quotePrefix="1" applyAlignment="1" applyProtection="1">
      <alignment horizontal="left"/>
      <protection locked="0"/>
    </xf>
    <xf numFmtId="0" fontId="0" fillId="0" borderId="0" xfId="0" applyProtection="1">
      <protection locked="0"/>
    </xf>
    <xf numFmtId="0" fontId="0" fillId="0" borderId="0" xfId="0" applyAlignment="1" applyProtection="1">
      <alignment horizontal="right"/>
      <protection locked="0"/>
    </xf>
    <xf numFmtId="0" fontId="3" fillId="0" borderId="0" xfId="0" applyFont="1" applyAlignment="1" applyProtection="1">
      <alignment horizontal="left" indent="2"/>
      <protection locked="0"/>
    </xf>
    <xf numFmtId="0" fontId="2" fillId="0" borderId="1" xfId="0" quotePrefix="1" applyFont="1" applyBorder="1" applyAlignment="1" applyProtection="1">
      <alignment horizontal="center" vertical="center" wrapText="1"/>
      <protection locked="0"/>
    </xf>
    <xf numFmtId="0" fontId="2" fillId="0" borderId="6" xfId="0" quotePrefix="1"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9" xfId="0" quotePrefix="1" applyFont="1" applyBorder="1" applyAlignment="1" applyProtection="1">
      <alignment horizontal="center" vertical="center" wrapText="1"/>
      <protection locked="0"/>
    </xf>
    <xf numFmtId="0" fontId="2" fillId="0" borderId="146" xfId="0" applyFont="1" applyBorder="1" applyAlignment="1" applyProtection="1">
      <alignment horizontal="center" vertical="center" wrapText="1"/>
      <protection locked="0"/>
    </xf>
    <xf numFmtId="0" fontId="2" fillId="0" borderId="1" xfId="0" applyFont="1" applyBorder="1" applyAlignment="1" applyProtection="1">
      <alignment horizontal="center" wrapText="1"/>
      <protection locked="0"/>
    </xf>
    <xf numFmtId="0" fontId="24" fillId="0" borderId="0" xfId="0" applyFont="1" applyProtection="1">
      <protection locked="0"/>
    </xf>
    <xf numFmtId="0" fontId="2" fillId="0" borderId="0" xfId="0" applyFont="1" applyAlignment="1" applyProtection="1">
      <alignment horizontal="left" indent="2"/>
      <protection locked="0"/>
    </xf>
    <xf numFmtId="164" fontId="25" fillId="0" borderId="0" xfId="0" applyNumberFormat="1" applyFont="1" applyAlignment="1" applyProtection="1">
      <alignment horizontal="center"/>
      <protection locked="0"/>
    </xf>
    <xf numFmtId="0" fontId="2" fillId="0" borderId="11" xfId="0" quotePrefix="1"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0" fillId="0" borderId="0" xfId="0" applyAlignment="1" applyProtection="1">
      <alignment vertical="center"/>
      <protection locked="0"/>
    </xf>
    <xf numFmtId="0" fontId="0" fillId="0" borderId="0" xfId="0" applyAlignment="1" applyProtection="1">
      <alignment horizontal="left" vertical="center"/>
      <protection locked="0"/>
    </xf>
    <xf numFmtId="0" fontId="2" fillId="0" borderId="0" xfId="0" applyFont="1" applyAlignment="1" applyProtection="1">
      <alignment horizontal="right"/>
      <protection locked="0"/>
    </xf>
    <xf numFmtId="0" fontId="26" fillId="0" borderId="0" xfId="0" applyFont="1" applyAlignment="1" applyProtection="1">
      <alignment horizontal="center" vertical="center"/>
      <protection locked="0"/>
    </xf>
    <xf numFmtId="0" fontId="2" fillId="0" borderId="2" xfId="0" quotePrefix="1" applyFont="1" applyBorder="1" applyAlignment="1" applyProtection="1">
      <alignment horizontal="left" vertical="center" wrapText="1"/>
      <protection locked="0"/>
    </xf>
    <xf numFmtId="1" fontId="0" fillId="0" borderId="2" xfId="0" applyNumberFormat="1" applyBorder="1" applyAlignment="1" applyProtection="1">
      <alignment horizontal="center" vertical="center"/>
      <protection locked="0"/>
    </xf>
    <xf numFmtId="0" fontId="28" fillId="0" borderId="2" xfId="0" applyFont="1" applyBorder="1" applyAlignment="1" applyProtection="1">
      <alignment horizontal="center" wrapText="1"/>
      <protection locked="0"/>
    </xf>
    <xf numFmtId="1" fontId="28"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protection locked="0"/>
    </xf>
    <xf numFmtId="1" fontId="6" fillId="0" borderId="2" xfId="0" applyNumberFormat="1"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3" fillId="0" borderId="3" xfId="0" applyFont="1" applyBorder="1" applyAlignment="1" applyProtection="1">
      <alignment vertical="center" wrapText="1"/>
      <protection locked="0"/>
    </xf>
    <xf numFmtId="0" fontId="3" fillId="0" borderId="3" xfId="0" applyFont="1" applyBorder="1" applyAlignment="1" applyProtection="1">
      <alignment horizontal="center" vertical="center" wrapText="1"/>
      <protection locked="0"/>
    </xf>
    <xf numFmtId="0" fontId="2" fillId="0" borderId="8" xfId="0" applyFont="1" applyBorder="1" applyAlignment="1" applyProtection="1">
      <alignment vertical="center" wrapText="1"/>
      <protection locked="0"/>
    </xf>
    <xf numFmtId="0" fontId="2" fillId="0" borderId="8" xfId="0" applyFont="1" applyBorder="1" applyAlignment="1" applyProtection="1">
      <alignment horizontal="center" vertical="center" wrapText="1"/>
      <protection locked="0"/>
    </xf>
    <xf numFmtId="2" fontId="2" fillId="0" borderId="8" xfId="0" applyNumberFormat="1" applyFont="1" applyBorder="1" applyAlignment="1" applyProtection="1">
      <alignment horizontal="center" vertical="center" wrapText="1"/>
      <protection locked="0"/>
    </xf>
    <xf numFmtId="1" fontId="2" fillId="0" borderId="8" xfId="0" applyNumberFormat="1" applyFont="1" applyBorder="1"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 fillId="0" borderId="2" xfId="0" applyFont="1" applyBorder="1" applyAlignment="1" applyProtection="1">
      <alignment wrapText="1"/>
      <protection locked="0"/>
    </xf>
    <xf numFmtId="1" fontId="2" fillId="0" borderId="2" xfId="0" applyNumberFormat="1" applyFont="1" applyBorder="1" applyProtection="1">
      <protection locked="0"/>
    </xf>
    <xf numFmtId="0" fontId="29" fillId="0" borderId="2" xfId="0"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0" fontId="29" fillId="0" borderId="2" xfId="0" applyFont="1" applyBorder="1" applyAlignment="1" applyProtection="1">
      <alignment horizontal="center" wrapText="1"/>
      <protection locked="0"/>
    </xf>
    <xf numFmtId="0" fontId="30" fillId="0" borderId="4" xfId="0" applyFont="1" applyBorder="1" applyAlignment="1" applyProtection="1">
      <alignment vertical="center" wrapText="1"/>
      <protection locked="0"/>
    </xf>
    <xf numFmtId="0" fontId="30" fillId="0" borderId="2" xfId="0" applyFont="1" applyBorder="1" applyAlignment="1" applyProtection="1">
      <alignment horizontal="center" vertical="center" wrapText="1"/>
      <protection locked="0"/>
    </xf>
    <xf numFmtId="0" fontId="29" fillId="0" borderId="3" xfId="0" quotePrefix="1" applyFont="1" applyBorder="1" applyAlignment="1" applyProtection="1">
      <alignment vertical="center" wrapText="1"/>
      <protection locked="0"/>
    </xf>
    <xf numFmtId="1" fontId="24" fillId="0" borderId="2" xfId="0" applyNumberFormat="1" applyFont="1" applyBorder="1" applyAlignment="1" applyProtection="1">
      <alignment horizontal="center" vertical="center" wrapText="1"/>
      <protection locked="0"/>
    </xf>
    <xf numFmtId="0" fontId="29" fillId="0" borderId="2" xfId="0" quotePrefix="1" applyFont="1" applyBorder="1" applyAlignment="1" applyProtection="1">
      <alignment vertical="center" wrapText="1"/>
      <protection locked="0"/>
    </xf>
    <xf numFmtId="0" fontId="29" fillId="0" borderId="3" xfId="0" applyFont="1" applyBorder="1" applyAlignment="1" applyProtection="1">
      <alignment horizontal="center" vertical="center" wrapText="1"/>
      <protection locked="0"/>
    </xf>
    <xf numFmtId="0" fontId="2" fillId="0" borderId="2" xfId="0" quotePrefix="1" applyFont="1" applyBorder="1" applyAlignment="1" applyProtection="1">
      <alignment horizontal="center" vertical="center" textRotation="90" wrapText="1"/>
      <protection locked="0"/>
    </xf>
    <xf numFmtId="0" fontId="2" fillId="0" borderId="10" xfId="0" applyFont="1" applyBorder="1" applyAlignment="1" applyProtection="1">
      <alignment horizontal="center" vertical="center" wrapText="1"/>
      <protection locked="0"/>
    </xf>
    <xf numFmtId="0" fontId="2" fillId="0" borderId="2" xfId="0" quotePrefix="1" applyFont="1" applyBorder="1" applyAlignment="1" applyProtection="1">
      <alignment horizontal="center" wrapText="1"/>
      <protection locked="0"/>
    </xf>
    <xf numFmtId="0" fontId="2" fillId="0" borderId="0" xfId="0" applyFont="1" applyAlignment="1" applyProtection="1">
      <alignment horizontal="center"/>
      <protection locked="0"/>
    </xf>
    <xf numFmtId="0" fontId="3" fillId="0" borderId="0" xfId="0" applyFont="1" applyAlignment="1" applyProtection="1">
      <alignment horizontal="left" vertical="center"/>
      <protection locked="0"/>
    </xf>
    <xf numFmtId="0" fontId="36" fillId="0" borderId="0" xfId="1" applyFont="1" applyProtection="1">
      <protection locked="0"/>
    </xf>
    <xf numFmtId="0" fontId="9" fillId="0" borderId="0" xfId="1" applyAlignment="1" applyProtection="1">
      <alignment horizontal="left"/>
      <protection locked="0"/>
    </xf>
    <xf numFmtId="0" fontId="32" fillId="0" borderId="2" xfId="1" applyFont="1" applyBorder="1" applyAlignment="1" applyProtection="1">
      <alignment horizontal="center" vertical="center" wrapText="1"/>
      <protection locked="0"/>
    </xf>
    <xf numFmtId="0" fontId="37" fillId="0" borderId="0" xfId="1" applyFont="1" applyAlignment="1" applyProtection="1">
      <alignment horizontal="left"/>
      <protection locked="0"/>
    </xf>
    <xf numFmtId="0" fontId="9" fillId="0" borderId="0" xfId="1" quotePrefix="1" applyAlignment="1" applyProtection="1">
      <alignment horizontal="left"/>
      <protection locked="0"/>
    </xf>
    <xf numFmtId="0" fontId="21" fillId="0" borderId="0" xfId="1" applyFont="1" applyProtection="1">
      <protection locked="0"/>
    </xf>
    <xf numFmtId="0" fontId="6" fillId="0" borderId="0" xfId="0" applyFont="1" applyAlignment="1" applyProtection="1">
      <alignment horizontal="left"/>
      <protection locked="0"/>
    </xf>
    <xf numFmtId="0" fontId="36" fillId="0" borderId="2" xfId="1" applyFont="1" applyBorder="1" applyAlignment="1" applyProtection="1">
      <alignment horizontal="center" vertical="center"/>
      <protection locked="0"/>
    </xf>
    <xf numFmtId="1" fontId="36" fillId="0" borderId="2" xfId="1" applyNumberFormat="1" applyFont="1" applyBorder="1" applyAlignment="1" applyProtection="1">
      <alignment horizontal="center" vertical="center"/>
      <protection locked="0"/>
    </xf>
    <xf numFmtId="0" fontId="9" fillId="0" borderId="2" xfId="1" applyBorder="1" applyAlignment="1" applyProtection="1">
      <alignment horizontal="center" vertical="center"/>
      <protection locked="0"/>
    </xf>
    <xf numFmtId="1" fontId="34" fillId="0" borderId="2" xfId="1" applyNumberFormat="1" applyFont="1" applyBorder="1" applyAlignment="1" applyProtection="1">
      <alignment horizontal="center" vertical="center"/>
      <protection locked="0"/>
    </xf>
    <xf numFmtId="0" fontId="33" fillId="0" borderId="2" xfId="1" applyFont="1" applyBorder="1" applyAlignment="1" applyProtection="1">
      <alignment horizontal="center" vertical="center" wrapText="1"/>
      <protection locked="0"/>
    </xf>
    <xf numFmtId="0" fontId="32" fillId="0" borderId="0" xfId="1" applyFont="1" applyAlignment="1" applyProtection="1">
      <alignment horizontal="center" wrapText="1"/>
      <protection locked="0"/>
    </xf>
    <xf numFmtId="0" fontId="32" fillId="0" borderId="0" xfId="1" applyFont="1" applyProtection="1">
      <protection locked="0"/>
    </xf>
    <xf numFmtId="0" fontId="3" fillId="0" borderId="0" xfId="1" applyFont="1" applyAlignment="1" applyProtection="1">
      <alignment vertical="center" wrapText="1"/>
      <protection locked="0"/>
    </xf>
    <xf numFmtId="0" fontId="9" fillId="0" borderId="2" xfId="1" applyBorder="1" applyAlignment="1" applyProtection="1">
      <alignment horizontal="center" vertical="center" wrapText="1"/>
      <protection locked="0"/>
    </xf>
    <xf numFmtId="0" fontId="32" fillId="0" borderId="0" xfId="1" applyFont="1" applyAlignment="1" applyProtection="1">
      <alignment wrapText="1"/>
      <protection locked="0"/>
    </xf>
    <xf numFmtId="0" fontId="38" fillId="0" borderId="2" xfId="1" applyFont="1" applyBorder="1" applyAlignment="1" applyProtection="1">
      <alignment horizontal="center" vertical="center" wrapText="1"/>
      <protection locked="0"/>
    </xf>
    <xf numFmtId="0" fontId="39" fillId="0" borderId="2" xfId="1" applyFont="1" applyBorder="1" applyAlignment="1" applyProtection="1">
      <alignment horizontal="center" vertical="center" wrapText="1"/>
      <protection locked="0"/>
    </xf>
    <xf numFmtId="0" fontId="33" fillId="0" borderId="0" xfId="1" applyFont="1" applyAlignment="1" applyProtection="1">
      <alignment horizontal="center" wrapText="1"/>
      <protection locked="0"/>
    </xf>
    <xf numFmtId="0" fontId="3" fillId="0" borderId="0" xfId="0" quotePrefix="1" applyFont="1" applyProtection="1">
      <protection locked="0"/>
    </xf>
    <xf numFmtId="0" fontId="15" fillId="0" borderId="248" xfId="0" applyFont="1" applyBorder="1" applyAlignment="1" applyProtection="1">
      <alignment vertical="center"/>
      <protection locked="0"/>
    </xf>
    <xf numFmtId="0" fontId="6" fillId="0" borderId="71" xfId="0" applyFont="1" applyBorder="1" applyProtection="1">
      <protection locked="0"/>
    </xf>
    <xf numFmtId="0" fontId="6" fillId="0" borderId="146" xfId="0" applyFont="1" applyBorder="1" applyProtection="1">
      <protection locked="0"/>
    </xf>
    <xf numFmtId="0" fontId="2" fillId="0" borderId="17" xfId="0" applyFont="1" applyBorder="1" applyAlignment="1" applyProtection="1">
      <alignment horizontal="center" vertical="center"/>
      <protection locked="0"/>
    </xf>
    <xf numFmtId="0" fontId="2" fillId="0" borderId="11" xfId="0" applyFont="1" applyBorder="1" applyAlignment="1" applyProtection="1">
      <alignment horizontal="center" wrapText="1"/>
      <protection locked="0"/>
    </xf>
    <xf numFmtId="0" fontId="3" fillId="0" borderId="260"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4" xfId="0" applyFont="1" applyBorder="1" applyAlignment="1" applyProtection="1">
      <alignment horizontal="center" wrapText="1"/>
      <protection locked="0"/>
    </xf>
    <xf numFmtId="0" fontId="3" fillId="0" borderId="14" xfId="0" applyFont="1" applyBorder="1" applyAlignment="1" applyProtection="1">
      <alignment horizontal="center" vertical="center" wrapText="1"/>
      <protection locked="0"/>
    </xf>
    <xf numFmtId="0" fontId="2" fillId="0" borderId="269" xfId="0" applyFont="1" applyBorder="1" applyAlignment="1" applyProtection="1">
      <alignment horizontal="center" vertical="center" wrapText="1"/>
      <protection locked="0"/>
    </xf>
    <xf numFmtId="0" fontId="2" fillId="0" borderId="261" xfId="0" applyFont="1" applyBorder="1" applyAlignment="1" applyProtection="1">
      <alignment horizontal="center" vertical="center" wrapText="1"/>
      <protection locked="0"/>
    </xf>
    <xf numFmtId="0" fontId="2" fillId="0" borderId="70" xfId="0"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2" fillId="0" borderId="13" xfId="0" applyFont="1" applyBorder="1" applyAlignment="1" applyProtection="1">
      <alignment horizontal="center" vertical="center" wrapText="1"/>
      <protection locked="0"/>
    </xf>
    <xf numFmtId="1" fontId="3" fillId="0" borderId="266" xfId="0" applyNumberFormat="1" applyFont="1" applyBorder="1" applyAlignment="1" applyProtection="1">
      <alignment horizontal="center" vertical="center"/>
      <protection locked="0"/>
    </xf>
    <xf numFmtId="1" fontId="6" fillId="0" borderId="275" xfId="0" applyNumberFormat="1" applyFont="1" applyBorder="1" applyAlignment="1" applyProtection="1">
      <alignment horizontal="center" vertical="center"/>
      <protection locked="0"/>
    </xf>
    <xf numFmtId="1" fontId="3" fillId="0" borderId="16" xfId="0" applyNumberFormat="1" applyFont="1" applyBorder="1" applyAlignment="1" applyProtection="1">
      <alignment horizontal="center" vertical="center"/>
      <protection locked="0"/>
    </xf>
    <xf numFmtId="1" fontId="6" fillId="0" borderId="20" xfId="0" applyNumberFormat="1" applyFont="1" applyBorder="1" applyAlignment="1" applyProtection="1">
      <alignment horizontal="center" vertical="center"/>
      <protection locked="0"/>
    </xf>
    <xf numFmtId="1" fontId="3" fillId="0" borderId="276" xfId="0" applyNumberFormat="1" applyFont="1" applyBorder="1" applyAlignment="1" applyProtection="1">
      <alignment horizontal="center" vertical="center"/>
      <protection locked="0"/>
    </xf>
    <xf numFmtId="0" fontId="7" fillId="0" borderId="2"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137" xfId="0" applyFont="1" applyBorder="1" applyAlignment="1" applyProtection="1">
      <alignment horizontal="center" vertical="center" wrapText="1"/>
      <protection locked="0"/>
    </xf>
    <xf numFmtId="1" fontId="3" fillId="0" borderId="277" xfId="0" applyNumberFormat="1" applyFont="1" applyBorder="1" applyAlignment="1" applyProtection="1">
      <alignment horizontal="center" vertical="center"/>
      <protection locked="0"/>
    </xf>
    <xf numFmtId="1" fontId="6" fillId="0" borderId="278" xfId="0" applyNumberFormat="1" applyFont="1" applyBorder="1" applyAlignment="1" applyProtection="1">
      <alignment horizontal="center" vertical="center"/>
      <protection locked="0"/>
    </xf>
    <xf numFmtId="1" fontId="3" fillId="0" borderId="260" xfId="0" applyNumberFormat="1" applyFont="1" applyBorder="1" applyAlignment="1" applyProtection="1">
      <alignment horizontal="center" vertical="center"/>
      <protection locked="0"/>
    </xf>
    <xf numFmtId="1" fontId="6" fillId="0" borderId="19" xfId="0" applyNumberFormat="1" applyFont="1" applyBorder="1" applyAlignment="1" applyProtection="1">
      <alignment horizontal="center" vertical="center"/>
      <protection locked="0"/>
    </xf>
    <xf numFmtId="1" fontId="6" fillId="0" borderId="17" xfId="0" applyNumberFormat="1" applyFont="1" applyBorder="1" applyAlignment="1" applyProtection="1">
      <alignment horizontal="center" vertical="center"/>
      <protection locked="0"/>
    </xf>
    <xf numFmtId="0" fontId="2" fillId="0" borderId="283" xfId="0" applyFont="1" applyBorder="1" applyAlignment="1" applyProtection="1">
      <alignment horizontal="center" vertical="center" wrapText="1"/>
      <protection locked="0"/>
    </xf>
    <xf numFmtId="1" fontId="3" fillId="0" borderId="245" xfId="0" applyNumberFormat="1" applyFont="1" applyBorder="1" applyAlignment="1" applyProtection="1">
      <alignment horizontal="center" vertical="center"/>
      <protection locked="0"/>
    </xf>
    <xf numFmtId="1" fontId="6" fillId="0" borderId="285" xfId="0" applyNumberFormat="1" applyFont="1" applyBorder="1" applyAlignment="1" applyProtection="1">
      <alignment horizontal="center" vertical="center"/>
      <protection locked="0"/>
    </xf>
    <xf numFmtId="1" fontId="3" fillId="0" borderId="263" xfId="0" applyNumberFormat="1" applyFont="1" applyBorder="1" applyAlignment="1" applyProtection="1">
      <alignment horizontal="center" vertical="center"/>
      <protection locked="0"/>
    </xf>
    <xf numFmtId="1" fontId="6" fillId="0" borderId="265" xfId="0" applyNumberFormat="1" applyFont="1" applyBorder="1" applyAlignment="1" applyProtection="1">
      <alignment horizontal="center" vertical="center"/>
      <protection locked="0"/>
    </xf>
    <xf numFmtId="0" fontId="2" fillId="0" borderId="268" xfId="0" applyFont="1" applyBorder="1" applyAlignment="1" applyProtection="1">
      <alignment horizontal="center" vertical="center" wrapText="1"/>
      <protection locked="0"/>
    </xf>
    <xf numFmtId="1" fontId="6" fillId="0" borderId="0" xfId="0" applyNumberFormat="1" applyFont="1" applyAlignment="1" applyProtection="1">
      <alignment horizontal="center" vertical="center"/>
      <protection locked="0"/>
    </xf>
    <xf numFmtId="0" fontId="3" fillId="0" borderId="288" xfId="0" applyFont="1" applyBorder="1" applyProtection="1">
      <protection locked="0"/>
    </xf>
    <xf numFmtId="0" fontId="2" fillId="0" borderId="0" xfId="0" applyFont="1" applyAlignment="1" applyProtection="1">
      <alignment horizontal="center" vertical="center"/>
      <protection locked="0"/>
    </xf>
    <xf numFmtId="0" fontId="3" fillId="0" borderId="15" xfId="0" applyFont="1" applyBorder="1" applyAlignment="1" applyProtection="1">
      <alignment horizontal="center" vertical="center" wrapText="1"/>
      <protection locked="0"/>
    </xf>
    <xf numFmtId="0" fontId="2" fillId="0" borderId="276" xfId="0" applyFont="1" applyBorder="1" applyAlignment="1" applyProtection="1">
      <alignment horizontal="center" vertical="center" wrapText="1"/>
      <protection locked="0"/>
    </xf>
    <xf numFmtId="0" fontId="3" fillId="0" borderId="276"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15" fillId="0" borderId="0" xfId="0" applyFont="1" applyAlignment="1" applyProtection="1">
      <alignment vertical="center"/>
      <protection locked="0"/>
    </xf>
    <xf numFmtId="0" fontId="2" fillId="0" borderId="11" xfId="0" applyFont="1" applyBorder="1" applyAlignment="1" applyProtection="1">
      <alignment horizontal="center" vertical="center"/>
      <protection locked="0"/>
    </xf>
    <xf numFmtId="0" fontId="6" fillId="0" borderId="7" xfId="0" applyFont="1" applyBorder="1" applyProtection="1">
      <protection locked="0"/>
    </xf>
    <xf numFmtId="0" fontId="2" fillId="0" borderId="3" xfId="0" applyFont="1" applyBorder="1" applyAlignment="1" applyProtection="1">
      <alignment horizontal="center" textRotation="90"/>
      <protection locked="0"/>
    </xf>
    <xf numFmtId="0" fontId="6" fillId="0" borderId="149" xfId="0" applyFont="1" applyBorder="1" applyProtection="1">
      <protection locked="0"/>
    </xf>
    <xf numFmtId="0" fontId="6" fillId="0" borderId="9" xfId="0" applyFont="1" applyBorder="1" applyProtection="1">
      <protection locked="0"/>
    </xf>
    <xf numFmtId="0" fontId="3" fillId="0" borderId="3"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261"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3" fillId="0" borderId="27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6" fillId="0" borderId="13" xfId="0" applyFont="1" applyBorder="1" applyProtection="1">
      <protection locked="0"/>
    </xf>
    <xf numFmtId="0" fontId="6" fillId="0" borderId="6" xfId="0" applyFont="1" applyBorder="1" applyProtection="1">
      <protection locked="0"/>
    </xf>
    <xf numFmtId="0" fontId="6" fillId="0" borderId="1" xfId="0" applyFont="1" applyBorder="1" applyProtection="1">
      <protection locked="0"/>
    </xf>
    <xf numFmtId="0" fontId="2" fillId="0" borderId="268" xfId="0" applyFont="1" applyBorder="1" applyAlignment="1" applyProtection="1">
      <alignment horizontal="center" wrapText="1"/>
      <protection locked="0"/>
    </xf>
    <xf numFmtId="0" fontId="2" fillId="0" borderId="245" xfId="0" applyFont="1" applyBorder="1" applyAlignment="1" applyProtection="1">
      <alignment horizontal="center" vertical="center" wrapText="1"/>
      <protection locked="0"/>
    </xf>
    <xf numFmtId="0" fontId="2" fillId="0" borderId="244" xfId="0" applyFont="1" applyBorder="1" applyAlignment="1" applyProtection="1">
      <alignment horizontal="center" vertical="center" wrapText="1"/>
      <protection locked="0"/>
    </xf>
    <xf numFmtId="0" fontId="2" fillId="0" borderId="285" xfId="0" applyFont="1" applyBorder="1" applyAlignment="1" applyProtection="1">
      <alignment horizontal="center" vertical="center" wrapText="1"/>
      <protection locked="0"/>
    </xf>
    <xf numFmtId="0" fontId="2" fillId="0" borderId="263" xfId="0" applyFont="1" applyBorder="1" applyAlignment="1" applyProtection="1">
      <alignment horizontal="center" vertical="center" wrapText="1"/>
      <protection locked="0"/>
    </xf>
    <xf numFmtId="0" fontId="2" fillId="0" borderId="264" xfId="0" applyFont="1" applyBorder="1" applyAlignment="1" applyProtection="1">
      <alignment horizontal="center" vertical="center" wrapText="1"/>
      <protection locked="0"/>
    </xf>
    <xf numFmtId="0" fontId="2" fillId="0" borderId="265" xfId="0" applyFont="1" applyBorder="1" applyAlignment="1" applyProtection="1">
      <alignment horizontal="center" vertical="center" wrapText="1"/>
      <protection locked="0"/>
    </xf>
    <xf numFmtId="0" fontId="2" fillId="0" borderId="251" xfId="0" applyFont="1" applyBorder="1" applyAlignment="1" applyProtection="1">
      <alignment horizontal="center" vertical="center" wrapText="1"/>
      <protection locked="0"/>
    </xf>
    <xf numFmtId="0" fontId="2" fillId="0" borderId="293" xfId="0" applyFont="1" applyBorder="1" applyAlignment="1" applyProtection="1">
      <alignment horizontal="center" vertical="center" wrapText="1"/>
      <protection locked="0"/>
    </xf>
    <xf numFmtId="0" fontId="2" fillId="0" borderId="5" xfId="0" applyFont="1" applyBorder="1" applyAlignment="1" applyProtection="1">
      <alignment horizontal="center" wrapText="1"/>
      <protection locked="0"/>
    </xf>
    <xf numFmtId="0" fontId="2" fillId="0" borderId="13" xfId="0" applyFont="1" applyBorder="1" applyAlignment="1" applyProtection="1">
      <alignment horizontal="center" wrapText="1"/>
      <protection locked="0"/>
    </xf>
    <xf numFmtId="0" fontId="3" fillId="0" borderId="4" xfId="0"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1" fontId="6" fillId="0" borderId="16" xfId="0" applyNumberFormat="1" applyFont="1" applyBorder="1" applyAlignment="1" applyProtection="1">
      <alignment horizontal="center" vertical="center"/>
      <protection locked="0"/>
    </xf>
    <xf numFmtId="1" fontId="6" fillId="0" borderId="255" xfId="0" applyNumberFormat="1" applyFont="1" applyBorder="1" applyAlignment="1" applyProtection="1">
      <alignment horizontal="center" vertical="center"/>
      <protection locked="0"/>
    </xf>
    <xf numFmtId="1" fontId="6" fillId="0" borderId="256" xfId="0" applyNumberFormat="1" applyFont="1" applyBorder="1" applyAlignment="1" applyProtection="1">
      <alignment horizontal="center" vertical="center"/>
      <protection locked="0"/>
    </xf>
    <xf numFmtId="1" fontId="6" fillId="0" borderId="247" xfId="0" applyNumberFormat="1" applyFont="1" applyBorder="1" applyAlignment="1" applyProtection="1">
      <alignment horizontal="center" vertical="center"/>
      <protection locked="0"/>
    </xf>
    <xf numFmtId="1" fontId="6" fillId="0" borderId="257" xfId="0" applyNumberFormat="1" applyFont="1" applyBorder="1" applyAlignment="1" applyProtection="1">
      <alignment horizontal="center" vertical="center"/>
      <protection locked="0"/>
    </xf>
    <xf numFmtId="1" fontId="6" fillId="0" borderId="294" xfId="0" applyNumberFormat="1" applyFont="1" applyBorder="1" applyAlignment="1" applyProtection="1">
      <alignment horizontal="center" vertical="center"/>
      <protection locked="0"/>
    </xf>
    <xf numFmtId="1" fontId="6" fillId="0" borderId="267" xfId="0" applyNumberFormat="1" applyFont="1" applyBorder="1" applyAlignment="1" applyProtection="1">
      <alignment horizontal="center" vertical="center"/>
      <protection locked="0"/>
    </xf>
    <xf numFmtId="0" fontId="3" fillId="0" borderId="4" xfId="0" applyFont="1" applyBorder="1" applyAlignment="1" applyProtection="1">
      <alignment horizontal="left" wrapText="1"/>
      <protection locked="0"/>
    </xf>
    <xf numFmtId="0" fontId="3" fillId="0" borderId="5" xfId="0" applyFont="1" applyBorder="1" applyAlignment="1" applyProtection="1">
      <alignment horizontal="left" wrapText="1"/>
      <protection locked="0"/>
    </xf>
    <xf numFmtId="1" fontId="6" fillId="0" borderId="276" xfId="0" applyNumberFormat="1" applyFont="1" applyBorder="1" applyAlignment="1" applyProtection="1">
      <alignment horizontal="center" vertical="center"/>
      <protection locked="0"/>
    </xf>
    <xf numFmtId="1" fontId="6" fillId="0" borderId="261" xfId="0" applyNumberFormat="1" applyFont="1" applyBorder="1" applyAlignment="1" applyProtection="1">
      <alignment horizontal="center" vertical="center"/>
      <protection locked="0"/>
    </xf>
    <xf numFmtId="1" fontId="6" fillId="0" borderId="14" xfId="0" applyNumberFormat="1" applyFont="1" applyBorder="1" applyAlignment="1" applyProtection="1">
      <alignment horizontal="center" vertical="center"/>
      <protection locked="0"/>
    </xf>
    <xf numFmtId="1" fontId="6" fillId="0" borderId="10" xfId="0" applyNumberFormat="1" applyFont="1" applyBorder="1" applyAlignment="1" applyProtection="1">
      <alignment horizontal="center" vertical="center"/>
      <protection locked="0"/>
    </xf>
    <xf numFmtId="1" fontId="6" fillId="0" borderId="5" xfId="0" applyNumberFormat="1" applyFont="1" applyBorder="1" applyAlignment="1" applyProtection="1">
      <alignment horizontal="center" vertical="center"/>
      <protection locked="0"/>
    </xf>
    <xf numFmtId="1" fontId="6" fillId="0" borderId="269" xfId="0" applyNumberFormat="1" applyFont="1" applyBorder="1" applyAlignment="1" applyProtection="1">
      <alignment horizontal="center" vertical="center"/>
      <protection locked="0"/>
    </xf>
    <xf numFmtId="0" fontId="2" fillId="0" borderId="4" xfId="0" applyFont="1" applyBorder="1" applyAlignment="1" applyProtection="1">
      <alignment horizontal="left" wrapText="1"/>
      <protection locked="0"/>
    </xf>
    <xf numFmtId="0" fontId="2" fillId="0" borderId="5" xfId="0" applyFont="1" applyBorder="1" applyAlignment="1" applyProtection="1">
      <alignment horizontal="left"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137" xfId="0" applyFont="1" applyBorder="1" applyAlignment="1" applyProtection="1">
      <alignment horizontal="center" wrapText="1"/>
      <protection locked="0"/>
    </xf>
    <xf numFmtId="1" fontId="6" fillId="0" borderId="277" xfId="0" applyNumberFormat="1" applyFont="1" applyBorder="1" applyAlignment="1" applyProtection="1">
      <alignment horizontal="center" vertical="center"/>
      <protection locked="0"/>
    </xf>
    <xf numFmtId="1" fontId="6" fillId="0" borderId="281" xfId="0" applyNumberFormat="1" applyFont="1" applyBorder="1" applyAlignment="1" applyProtection="1">
      <alignment horizontal="center" vertical="center"/>
      <protection locked="0"/>
    </xf>
    <xf numFmtId="1" fontId="6" fillId="0" borderId="279" xfId="0" applyNumberFormat="1" applyFont="1" applyBorder="1" applyAlignment="1" applyProtection="1">
      <alignment horizontal="center" vertical="center"/>
      <protection locked="0"/>
    </xf>
    <xf numFmtId="1" fontId="6" fillId="0" borderId="167" xfId="0" applyNumberFormat="1" applyFont="1" applyBorder="1" applyAlignment="1" applyProtection="1">
      <alignment horizontal="center" vertical="center"/>
      <protection locked="0"/>
    </xf>
    <xf numFmtId="1" fontId="6" fillId="0" borderId="23" xfId="0" applyNumberFormat="1" applyFont="1" applyBorder="1" applyAlignment="1" applyProtection="1">
      <alignment horizontal="center" vertical="center"/>
      <protection locked="0"/>
    </xf>
    <xf numFmtId="1" fontId="6" fillId="0" borderId="280" xfId="0" applyNumberFormat="1" applyFont="1" applyBorder="1" applyAlignment="1" applyProtection="1">
      <alignment horizontal="center" vertical="center"/>
      <protection locked="0"/>
    </xf>
    <xf numFmtId="0" fontId="2" fillId="0" borderId="137"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1" fontId="6" fillId="0" borderId="266" xfId="0" applyNumberFormat="1" applyFont="1" applyBorder="1" applyAlignment="1" applyProtection="1">
      <alignment horizontal="center" vertical="center"/>
      <protection locked="0"/>
    </xf>
    <xf numFmtId="1" fontId="6" fillId="0" borderId="12" xfId="0" applyNumberFormat="1" applyFont="1" applyBorder="1" applyAlignment="1" applyProtection="1">
      <alignment horizontal="center" vertical="center"/>
      <protection locked="0"/>
    </xf>
    <xf numFmtId="1" fontId="6" fillId="0" borderId="6" xfId="0" applyNumberFormat="1" applyFont="1" applyBorder="1" applyAlignment="1" applyProtection="1">
      <alignment horizontal="center" vertical="center"/>
      <protection locked="0"/>
    </xf>
    <xf numFmtId="0" fontId="2" fillId="0" borderId="171" xfId="0" applyFont="1" applyBorder="1" applyAlignment="1" applyProtection="1">
      <alignment horizontal="left" vertical="center" wrapText="1"/>
      <protection locked="0"/>
    </xf>
    <xf numFmtId="0" fontId="2" fillId="0" borderId="170" xfId="0" applyFont="1" applyBorder="1" applyAlignment="1" applyProtection="1">
      <alignment horizontal="left" vertical="center" wrapText="1"/>
      <protection locked="0"/>
    </xf>
    <xf numFmtId="1" fontId="6" fillId="0" borderId="263" xfId="0" applyNumberFormat="1" applyFont="1" applyBorder="1" applyAlignment="1" applyProtection="1">
      <alignment horizontal="center" vertical="center"/>
      <protection locked="0"/>
    </xf>
    <xf numFmtId="1" fontId="6" fillId="0" borderId="162" xfId="0" applyNumberFormat="1" applyFont="1" applyBorder="1" applyAlignment="1" applyProtection="1">
      <alignment horizontal="center" vertical="center"/>
      <protection locked="0"/>
    </xf>
    <xf numFmtId="1" fontId="6" fillId="0" borderId="287" xfId="0" applyNumberFormat="1" applyFont="1" applyBorder="1" applyAlignment="1" applyProtection="1">
      <alignment horizontal="center" vertical="center"/>
      <protection locked="0"/>
    </xf>
    <xf numFmtId="1" fontId="6" fillId="0" borderId="245" xfId="0" applyNumberFormat="1" applyFont="1" applyBorder="1" applyAlignment="1" applyProtection="1">
      <alignment horizontal="center" vertical="center"/>
      <protection locked="0"/>
    </xf>
    <xf numFmtId="1" fontId="6" fillId="0" borderId="250" xfId="0" applyNumberFormat="1" applyFont="1" applyBorder="1" applyAlignment="1" applyProtection="1">
      <alignment horizontal="center" vertical="center"/>
      <protection locked="0"/>
    </xf>
    <xf numFmtId="1" fontId="6" fillId="0" borderId="297" xfId="0" applyNumberFormat="1" applyFont="1" applyBorder="1" applyAlignment="1" applyProtection="1">
      <alignment horizontal="center" vertical="center"/>
      <protection locked="0"/>
    </xf>
    <xf numFmtId="1" fontId="6" fillId="0" borderId="298" xfId="0" applyNumberFormat="1" applyFont="1" applyBorder="1" applyAlignment="1" applyProtection="1">
      <alignment horizontal="center" vertical="center"/>
      <protection locked="0"/>
    </xf>
    <xf numFmtId="1" fontId="6" fillId="0" borderId="251" xfId="0" applyNumberFormat="1" applyFont="1" applyBorder="1" applyAlignment="1" applyProtection="1">
      <alignment horizontal="center" vertical="center"/>
      <protection locked="0"/>
    </xf>
    <xf numFmtId="1" fontId="6" fillId="0" borderId="286" xfId="0" applyNumberFormat="1" applyFont="1" applyBorder="1" applyAlignment="1" applyProtection="1">
      <alignment horizontal="center" vertical="center"/>
      <protection locked="0"/>
    </xf>
    <xf numFmtId="0" fontId="3" fillId="0" borderId="245" xfId="0" applyFont="1" applyBorder="1" applyAlignment="1" applyProtection="1">
      <alignment horizontal="center" vertical="center" wrapText="1"/>
      <protection locked="0"/>
    </xf>
    <xf numFmtId="0" fontId="5" fillId="0" borderId="2" xfId="0" applyFont="1" applyBorder="1" applyAlignment="1" applyProtection="1">
      <alignment vertical="center" wrapText="1"/>
      <protection locked="0"/>
    </xf>
    <xf numFmtId="1" fontId="1" fillId="0" borderId="2" xfId="0" applyNumberFormat="1" applyFont="1" applyBorder="1" applyAlignment="1" applyProtection="1">
      <alignment horizontal="right" vertical="center" wrapText="1"/>
      <protection locked="0"/>
    </xf>
    <xf numFmtId="0" fontId="1" fillId="0" borderId="2" xfId="0" applyFont="1" applyBorder="1" applyAlignment="1" applyProtection="1">
      <alignment vertical="center" wrapText="1"/>
      <protection locked="0"/>
    </xf>
    <xf numFmtId="0" fontId="40" fillId="0" borderId="2" xfId="0" applyFont="1" applyBorder="1" applyAlignment="1" applyProtection="1">
      <alignment vertical="center" wrapText="1"/>
      <protection locked="0"/>
    </xf>
    <xf numFmtId="0" fontId="5" fillId="0" borderId="3" xfId="0" applyFont="1" applyBorder="1" applyAlignment="1" applyProtection="1">
      <alignment horizontal="center" vertical="center" wrapText="1"/>
      <protection locked="0"/>
    </xf>
    <xf numFmtId="0" fontId="1" fillId="0" borderId="2" xfId="0" applyFont="1" applyBorder="1" applyAlignment="1" applyProtection="1">
      <alignment horizontal="right" vertical="center" wrapText="1"/>
      <protection locked="0"/>
    </xf>
    <xf numFmtId="0" fontId="3" fillId="4" borderId="187" xfId="0" quotePrefix="1" applyFont="1" applyFill="1" applyBorder="1" applyAlignment="1" applyProtection="1">
      <alignment horizontal="center" vertical="center"/>
      <protection locked="0"/>
    </xf>
    <xf numFmtId="0" fontId="3" fillId="4" borderId="236" xfId="0" quotePrefix="1" applyFont="1" applyFill="1" applyBorder="1" applyAlignment="1" applyProtection="1">
      <alignment horizontal="center" vertical="center"/>
      <protection locked="0"/>
    </xf>
    <xf numFmtId="49" fontId="3" fillId="4" borderId="240" xfId="0" applyNumberFormat="1" applyFont="1" applyFill="1" applyBorder="1" applyAlignment="1" applyProtection="1">
      <alignment horizontal="center" vertical="center"/>
      <protection locked="0"/>
    </xf>
    <xf numFmtId="0" fontId="4" fillId="3" borderId="0" xfId="0" applyFont="1" applyFill="1" applyProtection="1">
      <protection locked="0"/>
    </xf>
    <xf numFmtId="0" fontId="6" fillId="3" borderId="0" xfId="0" applyFont="1" applyFill="1" applyProtection="1">
      <protection locked="0"/>
    </xf>
    <xf numFmtId="1" fontId="2" fillId="2" borderId="26" xfId="0" applyNumberFormat="1" applyFont="1" applyFill="1" applyBorder="1" applyAlignment="1" applyProtection="1">
      <alignment wrapText="1"/>
      <protection hidden="1"/>
    </xf>
    <xf numFmtId="1" fontId="2" fillId="2" borderId="1" xfId="0" applyNumberFormat="1" applyFont="1" applyFill="1" applyBorder="1" applyAlignment="1" applyProtection="1">
      <alignment vertical="center" wrapText="1"/>
      <protection hidden="1"/>
    </xf>
    <xf numFmtId="1" fontId="2" fillId="2" borderId="13" xfId="0" applyNumberFormat="1" applyFont="1" applyFill="1" applyBorder="1" applyAlignment="1" applyProtection="1">
      <alignment vertical="center" wrapText="1"/>
      <protection hidden="1"/>
    </xf>
    <xf numFmtId="1" fontId="2" fillId="2" borderId="239" xfId="0" applyNumberFormat="1" applyFont="1" applyFill="1" applyBorder="1" applyAlignment="1" applyProtection="1">
      <alignment vertical="center" wrapText="1"/>
      <protection hidden="1"/>
    </xf>
    <xf numFmtId="1" fontId="2" fillId="2" borderId="210" xfId="0" applyNumberFormat="1" applyFont="1" applyFill="1" applyBorder="1" applyAlignment="1" applyProtection="1">
      <alignment wrapText="1"/>
      <protection hidden="1"/>
    </xf>
    <xf numFmtId="1" fontId="2" fillId="2" borderId="6" xfId="0" applyNumberFormat="1" applyFont="1" applyFill="1" applyBorder="1" applyAlignment="1" applyProtection="1">
      <alignment wrapText="1"/>
      <protection hidden="1"/>
    </xf>
    <xf numFmtId="1" fontId="2" fillId="2" borderId="13" xfId="0" applyNumberFormat="1" applyFont="1" applyFill="1" applyBorder="1" applyAlignment="1" applyProtection="1">
      <alignment wrapText="1"/>
      <protection hidden="1"/>
    </xf>
    <xf numFmtId="1" fontId="2" fillId="2" borderId="36" xfId="0" applyNumberFormat="1" applyFont="1" applyFill="1" applyBorder="1" applyAlignment="1" applyProtection="1">
      <alignment horizontal="center" vertical="center" wrapText="1"/>
      <protection hidden="1"/>
    </xf>
    <xf numFmtId="1" fontId="3" fillId="2" borderId="1" xfId="0" applyNumberFormat="1" applyFont="1" applyFill="1" applyBorder="1" applyAlignment="1" applyProtection="1">
      <alignment wrapText="1"/>
      <protection hidden="1"/>
    </xf>
    <xf numFmtId="1" fontId="3" fillId="2" borderId="13" xfId="0" applyNumberFormat="1" applyFont="1" applyFill="1" applyBorder="1" applyAlignment="1" applyProtection="1">
      <alignment wrapText="1"/>
      <protection hidden="1"/>
    </xf>
    <xf numFmtId="1" fontId="2" fillId="2" borderId="46" xfId="0" applyNumberFormat="1" applyFont="1" applyFill="1" applyBorder="1" applyAlignment="1" applyProtection="1">
      <alignment wrapText="1"/>
      <protection hidden="1"/>
    </xf>
    <xf numFmtId="1" fontId="2" fillId="2" borderId="0" xfId="0" applyNumberFormat="1" applyFont="1" applyFill="1" applyAlignment="1" applyProtection="1">
      <alignment wrapText="1"/>
      <protection hidden="1"/>
    </xf>
    <xf numFmtId="1" fontId="3" fillId="2" borderId="303" xfId="0" applyNumberFormat="1" applyFont="1" applyFill="1" applyBorder="1" applyAlignment="1" applyProtection="1">
      <alignment wrapText="1"/>
      <protection hidden="1"/>
    </xf>
    <xf numFmtId="1" fontId="3" fillId="2" borderId="233" xfId="0" applyNumberFormat="1" applyFont="1" applyFill="1" applyBorder="1" applyAlignment="1" applyProtection="1">
      <alignment wrapText="1"/>
      <protection hidden="1"/>
    </xf>
    <xf numFmtId="1" fontId="3" fillId="2" borderId="304" xfId="0" applyNumberFormat="1" applyFont="1" applyFill="1" applyBorder="1" applyAlignment="1" applyProtection="1">
      <alignment wrapText="1"/>
      <protection hidden="1"/>
    </xf>
    <xf numFmtId="1" fontId="3" fillId="2" borderId="305" xfId="0" applyNumberFormat="1" applyFont="1" applyFill="1" applyBorder="1" applyAlignment="1" applyProtection="1">
      <alignment wrapText="1"/>
      <protection hidden="1"/>
    </xf>
    <xf numFmtId="1" fontId="2" fillId="2" borderId="169" xfId="0" applyNumberFormat="1" applyFont="1" applyFill="1" applyBorder="1" applyAlignment="1" applyProtection="1">
      <alignment wrapText="1"/>
      <protection hidden="1"/>
    </xf>
    <xf numFmtId="1" fontId="2" fillId="2" borderId="189" xfId="0" applyNumberFormat="1" applyFont="1" applyFill="1" applyBorder="1" applyAlignment="1" applyProtection="1">
      <alignment wrapText="1"/>
      <protection hidden="1"/>
    </xf>
    <xf numFmtId="1" fontId="2" fillId="2" borderId="5" xfId="0" applyNumberFormat="1" applyFont="1" applyFill="1" applyBorder="1" applyAlignment="1" applyProtection="1">
      <alignment wrapText="1"/>
      <protection hidden="1"/>
    </xf>
    <xf numFmtId="1" fontId="2" fillId="2" borderId="190" xfId="0" applyNumberFormat="1" applyFont="1" applyFill="1" applyBorder="1" applyAlignment="1" applyProtection="1">
      <alignment wrapText="1"/>
      <protection hidden="1"/>
    </xf>
    <xf numFmtId="1" fontId="2" fillId="2" borderId="3" xfId="0" applyNumberFormat="1" applyFont="1" applyFill="1" applyBorder="1" applyAlignment="1" applyProtection="1">
      <alignment wrapText="1"/>
      <protection hidden="1"/>
    </xf>
    <xf numFmtId="1" fontId="2" fillId="2" borderId="10" xfId="0" applyNumberFormat="1" applyFont="1" applyFill="1" applyBorder="1" applyAlignment="1" applyProtection="1">
      <alignment wrapText="1"/>
      <protection hidden="1"/>
    </xf>
    <xf numFmtId="1" fontId="3" fillId="2" borderId="29" xfId="0" applyNumberFormat="1" applyFont="1" applyFill="1" applyBorder="1" applyAlignment="1" applyProtection="1">
      <alignment wrapText="1"/>
      <protection hidden="1"/>
    </xf>
    <xf numFmtId="1" fontId="3" fillId="2" borderId="27" xfId="0" applyNumberFormat="1" applyFont="1" applyFill="1" applyBorder="1" applyAlignment="1" applyProtection="1">
      <alignment vertical="center" wrapText="1"/>
      <protection hidden="1"/>
    </xf>
    <xf numFmtId="1" fontId="3" fillId="2" borderId="27" xfId="0" applyNumberFormat="1" applyFont="1" applyFill="1" applyBorder="1" applyAlignment="1" applyProtection="1">
      <alignment wrapText="1"/>
      <protection hidden="1"/>
    </xf>
    <xf numFmtId="1" fontId="3" fillId="2" borderId="77" xfId="0" applyNumberFormat="1" applyFont="1" applyFill="1" applyBorder="1" applyAlignment="1" applyProtection="1">
      <alignment wrapText="1"/>
      <protection hidden="1"/>
    </xf>
    <xf numFmtId="1" fontId="3" fillId="2" borderId="27" xfId="0" applyNumberFormat="1" applyFont="1" applyFill="1" applyBorder="1" applyAlignment="1" applyProtection="1">
      <alignment horizontal="right" vertical="center" wrapText="1"/>
      <protection hidden="1"/>
    </xf>
    <xf numFmtId="1" fontId="3" fillId="2" borderId="3" xfId="0" applyNumberFormat="1" applyFont="1" applyFill="1" applyBorder="1" applyAlignment="1" applyProtection="1">
      <alignment vertical="center" wrapText="1"/>
      <protection hidden="1"/>
    </xf>
    <xf numFmtId="1" fontId="3" fillId="2" borderId="1" xfId="0" applyNumberFormat="1" applyFont="1" applyFill="1" applyBorder="1" applyAlignment="1" applyProtection="1">
      <alignment vertical="center" wrapText="1"/>
      <protection hidden="1"/>
    </xf>
    <xf numFmtId="1" fontId="3" fillId="2" borderId="28" xfId="0" applyNumberFormat="1" applyFont="1" applyFill="1" applyBorder="1" applyAlignment="1" applyProtection="1">
      <alignment vertical="center" wrapText="1"/>
      <protection hidden="1"/>
    </xf>
    <xf numFmtId="1" fontId="2" fillId="8" borderId="6" xfId="0" applyNumberFormat="1" applyFont="1" applyFill="1" applyBorder="1" applyAlignment="1" applyProtection="1">
      <alignment vertical="center" wrapText="1"/>
      <protection hidden="1"/>
    </xf>
    <xf numFmtId="1" fontId="2" fillId="8" borderId="28" xfId="0" applyNumberFormat="1" applyFont="1" applyFill="1" applyBorder="1" applyAlignment="1" applyProtection="1">
      <alignment vertical="center" wrapText="1"/>
      <protection hidden="1"/>
    </xf>
    <xf numFmtId="1" fontId="15" fillId="2" borderId="1" xfId="0" applyNumberFormat="1" applyFont="1" applyFill="1" applyBorder="1" applyAlignment="1" applyProtection="1">
      <alignment horizontal="right" vertical="center" wrapText="1"/>
      <protection hidden="1"/>
    </xf>
    <xf numFmtId="1" fontId="3" fillId="2" borderId="1" xfId="0" applyNumberFormat="1" applyFont="1" applyFill="1" applyBorder="1" applyAlignment="1" applyProtection="1">
      <alignment horizontal="right" vertical="center" wrapText="1"/>
      <protection hidden="1"/>
    </xf>
    <xf numFmtId="1" fontId="3" fillId="2" borderId="30" xfId="0" applyNumberFormat="1" applyFont="1" applyFill="1" applyBorder="1" applyAlignment="1" applyProtection="1">
      <alignment horizontal="right" vertical="center" wrapText="1"/>
      <protection hidden="1"/>
    </xf>
    <xf numFmtId="1" fontId="15" fillId="2" borderId="2" xfId="0" applyNumberFormat="1" applyFont="1" applyFill="1" applyBorder="1" applyAlignment="1" applyProtection="1">
      <alignment horizontal="right" vertical="center" wrapText="1"/>
      <protection hidden="1"/>
    </xf>
    <xf numFmtId="1" fontId="3" fillId="2" borderId="2" xfId="0" applyNumberFormat="1" applyFont="1" applyFill="1" applyBorder="1" applyAlignment="1" applyProtection="1">
      <alignment horizontal="right" vertical="center" wrapText="1"/>
      <protection hidden="1"/>
    </xf>
    <xf numFmtId="1" fontId="3" fillId="2" borderId="26" xfId="0" applyNumberFormat="1" applyFont="1" applyFill="1" applyBorder="1" applyAlignment="1" applyProtection="1">
      <alignment horizontal="right" vertical="center" wrapText="1"/>
      <protection hidden="1"/>
    </xf>
    <xf numFmtId="1" fontId="15" fillId="2" borderId="22" xfId="0" applyNumberFormat="1" applyFont="1" applyFill="1" applyBorder="1" applyAlignment="1" applyProtection="1">
      <alignment horizontal="right" vertical="center" wrapText="1"/>
      <protection hidden="1"/>
    </xf>
    <xf numFmtId="1" fontId="3" fillId="2" borderId="22" xfId="0" applyNumberFormat="1" applyFont="1" applyFill="1" applyBorder="1" applyAlignment="1" applyProtection="1">
      <alignment horizontal="right" vertical="center" wrapText="1"/>
      <protection hidden="1"/>
    </xf>
    <xf numFmtId="1" fontId="3" fillId="2" borderId="21" xfId="0" applyNumberFormat="1" applyFont="1" applyFill="1" applyBorder="1" applyAlignment="1" applyProtection="1">
      <alignment horizontal="right" vertical="center" wrapText="1"/>
      <protection hidden="1"/>
    </xf>
    <xf numFmtId="0" fontId="2" fillId="2" borderId="78" xfId="0" applyFont="1" applyFill="1" applyBorder="1" applyAlignment="1" applyProtection="1">
      <alignment horizontal="center" vertical="center" wrapText="1"/>
      <protection hidden="1"/>
    </xf>
    <xf numFmtId="1" fontId="15" fillId="2" borderId="2" xfId="0" applyNumberFormat="1" applyFont="1" applyFill="1" applyBorder="1" applyAlignment="1" applyProtection="1">
      <alignment horizontal="right" wrapText="1"/>
      <protection hidden="1"/>
    </xf>
    <xf numFmtId="1" fontId="2" fillId="2" borderId="2" xfId="0" applyNumberFormat="1" applyFont="1" applyFill="1" applyBorder="1" applyAlignment="1" applyProtection="1">
      <alignment vertical="center" wrapText="1"/>
      <protection hidden="1"/>
    </xf>
    <xf numFmtId="1" fontId="2" fillId="2" borderId="26" xfId="0" applyNumberFormat="1" applyFont="1" applyFill="1" applyBorder="1" applyAlignment="1" applyProtection="1">
      <alignment vertical="center" wrapText="1"/>
      <protection hidden="1"/>
    </xf>
    <xf numFmtId="1" fontId="2" fillId="2" borderId="4" xfId="0" applyNumberFormat="1" applyFont="1" applyFill="1" applyBorder="1" applyAlignment="1" applyProtection="1">
      <alignment vertical="center" wrapText="1"/>
      <protection hidden="1"/>
    </xf>
    <xf numFmtId="0" fontId="2" fillId="2" borderId="46" xfId="0" applyFont="1" applyFill="1" applyBorder="1" applyAlignment="1" applyProtection="1">
      <alignment vertical="center" wrapText="1"/>
      <protection hidden="1"/>
    </xf>
    <xf numFmtId="0" fontId="2" fillId="2" borderId="0" xfId="0" applyFont="1" applyFill="1" applyAlignment="1" applyProtection="1">
      <alignment vertical="center" wrapText="1"/>
      <protection hidden="1"/>
    </xf>
    <xf numFmtId="0" fontId="2" fillId="2" borderId="0" xfId="0" applyFont="1" applyFill="1" applyAlignment="1" applyProtection="1">
      <alignment horizontal="center" vertical="center" wrapText="1"/>
      <protection hidden="1"/>
    </xf>
    <xf numFmtId="0" fontId="2" fillId="2" borderId="150" xfId="0" applyFont="1" applyFill="1" applyBorder="1" applyAlignment="1" applyProtection="1">
      <alignment horizontal="center" vertical="center" wrapText="1"/>
      <protection hidden="1"/>
    </xf>
    <xf numFmtId="1" fontId="15" fillId="2" borderId="1" xfId="0" applyNumberFormat="1" applyFont="1" applyFill="1" applyBorder="1" applyAlignment="1" applyProtection="1">
      <alignment horizontal="right" wrapText="1"/>
      <protection hidden="1"/>
    </xf>
    <xf numFmtId="0" fontId="2" fillId="2" borderId="78" xfId="0" applyFont="1" applyFill="1" applyBorder="1" applyAlignment="1" applyProtection="1">
      <alignment horizontal="left" vertical="center" wrapText="1"/>
      <protection hidden="1"/>
    </xf>
    <xf numFmtId="1" fontId="3" fillId="2" borderId="2" xfId="0" applyNumberFormat="1" applyFont="1" applyFill="1" applyBorder="1" applyAlignment="1" applyProtection="1">
      <alignment horizontal="right" wrapText="1"/>
      <protection hidden="1"/>
    </xf>
    <xf numFmtId="1" fontId="3" fillId="2" borderId="26" xfId="0" applyNumberFormat="1" applyFont="1" applyFill="1" applyBorder="1" applyAlignment="1" applyProtection="1">
      <alignment horizontal="right" wrapText="1"/>
      <protection hidden="1"/>
    </xf>
    <xf numFmtId="1" fontId="3" fillId="2" borderId="5" xfId="0" applyNumberFormat="1" applyFont="1" applyFill="1" applyBorder="1" applyAlignment="1" applyProtection="1">
      <alignment horizontal="right" wrapText="1"/>
      <protection hidden="1"/>
    </xf>
    <xf numFmtId="1" fontId="2" fillId="2" borderId="2" xfId="0" applyNumberFormat="1" applyFont="1" applyFill="1" applyBorder="1" applyAlignment="1" applyProtection="1">
      <alignment horizontal="right" wrapText="1"/>
      <protection hidden="1"/>
    </xf>
    <xf numFmtId="1" fontId="2" fillId="2" borderId="26" xfId="0" applyNumberFormat="1" applyFont="1" applyFill="1" applyBorder="1" applyAlignment="1" applyProtection="1">
      <alignment horizontal="right" wrapText="1"/>
      <protection hidden="1"/>
    </xf>
    <xf numFmtId="1" fontId="2" fillId="2" borderId="5" xfId="0" applyNumberFormat="1" applyFont="1" applyFill="1" applyBorder="1" applyAlignment="1" applyProtection="1">
      <alignment horizontal="right" wrapText="1"/>
      <protection hidden="1"/>
    </xf>
    <xf numFmtId="1" fontId="2" fillId="2" borderId="4" xfId="0" applyNumberFormat="1" applyFont="1" applyFill="1" applyBorder="1" applyAlignment="1" applyProtection="1">
      <alignment horizontal="right" wrapText="1"/>
      <protection hidden="1"/>
    </xf>
    <xf numFmtId="0" fontId="2" fillId="2" borderId="46" xfId="0" applyFont="1" applyFill="1" applyBorder="1" applyAlignment="1" applyProtection="1">
      <alignment horizontal="center" vertical="center" wrapText="1"/>
      <protection hidden="1"/>
    </xf>
    <xf numFmtId="1" fontId="2" fillId="2" borderId="2" xfId="0" applyNumberFormat="1" applyFont="1" applyFill="1" applyBorder="1" applyAlignment="1" applyProtection="1">
      <alignment horizontal="right" vertical="center" wrapText="1"/>
      <protection hidden="1"/>
    </xf>
    <xf numFmtId="1" fontId="2" fillId="2" borderId="26" xfId="0" applyNumberFormat="1" applyFont="1" applyFill="1" applyBorder="1" applyAlignment="1" applyProtection="1">
      <alignment horizontal="right" vertical="center" wrapText="1"/>
      <protection hidden="1"/>
    </xf>
    <xf numFmtId="1" fontId="2" fillId="2" borderId="5" xfId="0" applyNumberFormat="1" applyFont="1" applyFill="1" applyBorder="1" applyAlignment="1" applyProtection="1">
      <alignment horizontal="right" vertical="center" wrapText="1"/>
      <protection hidden="1"/>
    </xf>
    <xf numFmtId="1" fontId="2" fillId="2" borderId="52" xfId="0" applyNumberFormat="1" applyFont="1" applyFill="1" applyBorder="1" applyAlignment="1" applyProtection="1">
      <alignment horizontal="right" wrapText="1"/>
      <protection hidden="1"/>
    </xf>
    <xf numFmtId="1" fontId="2" fillId="2" borderId="104" xfId="0" applyNumberFormat="1" applyFont="1" applyFill="1" applyBorder="1" applyAlignment="1" applyProtection="1">
      <alignment horizontal="right" wrapText="1"/>
      <protection hidden="1"/>
    </xf>
    <xf numFmtId="2" fontId="3" fillId="2" borderId="2" xfId="0" applyNumberFormat="1" applyFont="1" applyFill="1" applyBorder="1" applyAlignment="1" applyProtection="1">
      <alignment vertical="center"/>
      <protection hidden="1"/>
    </xf>
    <xf numFmtId="2" fontId="3" fillId="2" borderId="22" xfId="0" applyNumberFormat="1" applyFont="1" applyFill="1" applyBorder="1" applyAlignment="1" applyProtection="1">
      <alignment vertical="center"/>
      <protection hidden="1"/>
    </xf>
    <xf numFmtId="3" fontId="3" fillId="2" borderId="2" xfId="0" applyNumberFormat="1" applyFont="1" applyFill="1" applyBorder="1" applyAlignment="1" applyProtection="1">
      <alignment horizontal="right" vertical="center" wrapText="1"/>
      <protection hidden="1"/>
    </xf>
    <xf numFmtId="1" fontId="3" fillId="2" borderId="2" xfId="0" applyNumberFormat="1" applyFont="1" applyFill="1" applyBorder="1" applyAlignment="1" applyProtection="1">
      <alignment horizontal="center" vertical="center" wrapText="1"/>
      <protection hidden="1"/>
    </xf>
    <xf numFmtId="1" fontId="3" fillId="2" borderId="17" xfId="0" applyNumberFormat="1" applyFont="1" applyFill="1" applyBorder="1" applyAlignment="1" applyProtection="1">
      <alignment horizontal="center" vertical="center" wrapText="1"/>
      <protection hidden="1"/>
    </xf>
    <xf numFmtId="1" fontId="3" fillId="2" borderId="276" xfId="0" applyNumberFormat="1" applyFont="1" applyFill="1" applyBorder="1" applyAlignment="1" applyProtection="1">
      <alignment horizontal="center" vertical="center" wrapText="1"/>
      <protection hidden="1"/>
    </xf>
    <xf numFmtId="1" fontId="3" fillId="2" borderId="277" xfId="0" applyNumberFormat="1" applyFont="1" applyFill="1" applyBorder="1" applyAlignment="1" applyProtection="1">
      <alignment horizontal="center" vertical="center" wrapText="1"/>
      <protection hidden="1"/>
    </xf>
    <xf numFmtId="1" fontId="3" fillId="2" borderId="22" xfId="0" applyNumberFormat="1" applyFont="1" applyFill="1" applyBorder="1" applyAlignment="1" applyProtection="1">
      <alignment horizontal="center" vertical="center" wrapText="1"/>
      <protection hidden="1"/>
    </xf>
    <xf numFmtId="1" fontId="3" fillId="2" borderId="16" xfId="0" applyNumberFormat="1" applyFont="1" applyFill="1" applyBorder="1" applyAlignment="1" applyProtection="1">
      <alignment horizontal="center" vertical="center" wrapText="1"/>
      <protection hidden="1"/>
    </xf>
    <xf numFmtId="1" fontId="3" fillId="2" borderId="1" xfId="0" applyNumberFormat="1" applyFont="1" applyFill="1" applyBorder="1" applyAlignment="1" applyProtection="1">
      <alignment horizontal="center" vertical="center" wrapText="1"/>
      <protection hidden="1"/>
    </xf>
    <xf numFmtId="1" fontId="3" fillId="2" borderId="244" xfId="0" applyNumberFormat="1" applyFont="1" applyFill="1" applyBorder="1" applyAlignment="1" applyProtection="1">
      <alignment horizontal="center" vertical="center" wrapText="1"/>
      <protection hidden="1"/>
    </xf>
    <xf numFmtId="1" fontId="3" fillId="2" borderId="257" xfId="0" applyNumberFormat="1" applyFont="1" applyFill="1" applyBorder="1" applyAlignment="1" applyProtection="1">
      <alignment horizontal="center" vertical="center" wrapText="1"/>
      <protection hidden="1"/>
    </xf>
    <xf numFmtId="1" fontId="3" fillId="2" borderId="14" xfId="0" applyNumberFormat="1" applyFont="1" applyFill="1" applyBorder="1" applyAlignment="1" applyProtection="1">
      <alignment horizontal="center" vertical="center" wrapText="1"/>
      <protection hidden="1"/>
    </xf>
    <xf numFmtId="1" fontId="3" fillId="2" borderId="261" xfId="0" applyNumberFormat="1" applyFont="1" applyFill="1" applyBorder="1" applyAlignment="1" applyProtection="1">
      <alignment horizontal="center" vertical="center" wrapText="1"/>
      <protection hidden="1"/>
    </xf>
    <xf numFmtId="1" fontId="3" fillId="2" borderId="281" xfId="0" applyNumberFormat="1" applyFont="1" applyFill="1" applyBorder="1" applyAlignment="1" applyProtection="1">
      <alignment horizontal="center" vertical="center" wrapText="1"/>
      <protection hidden="1"/>
    </xf>
    <xf numFmtId="1" fontId="3" fillId="2" borderId="275" xfId="0" applyNumberFormat="1" applyFont="1" applyFill="1" applyBorder="1" applyAlignment="1" applyProtection="1">
      <alignment horizontal="center" vertical="center" wrapText="1"/>
      <protection hidden="1"/>
    </xf>
    <xf numFmtId="1" fontId="3" fillId="2" borderId="287" xfId="0" applyNumberFormat="1" applyFont="1" applyFill="1" applyBorder="1" applyAlignment="1" applyProtection="1">
      <alignment horizontal="center" vertical="center" wrapText="1"/>
      <protection hidden="1"/>
    </xf>
    <xf numFmtId="1" fontId="31" fillId="2" borderId="2" xfId="0" applyNumberFormat="1" applyFont="1" applyFill="1" applyBorder="1" applyAlignment="1" applyProtection="1">
      <alignment horizontal="center" vertical="center" wrapText="1"/>
      <protection hidden="1"/>
    </xf>
    <xf numFmtId="1" fontId="2" fillId="2" borderId="0" xfId="0" applyNumberFormat="1" applyFont="1" applyFill="1" applyAlignment="1" applyProtection="1">
      <alignment horizontal="center" vertical="center" wrapText="1"/>
      <protection hidden="1"/>
    </xf>
    <xf numFmtId="2" fontId="2" fillId="2" borderId="2" xfId="0" applyNumberFormat="1" applyFont="1" applyFill="1" applyBorder="1" applyAlignment="1" applyProtection="1">
      <alignment horizontal="center" vertical="center" wrapText="1"/>
      <protection hidden="1"/>
    </xf>
    <xf numFmtId="1" fontId="2" fillId="2" borderId="2" xfId="0" applyNumberFormat="1" applyFont="1" applyFill="1" applyBorder="1" applyAlignment="1" applyProtection="1">
      <alignment horizontal="center" vertical="center" wrapText="1"/>
      <protection hidden="1"/>
    </xf>
    <xf numFmtId="1" fontId="2" fillId="2" borderId="0" xfId="0" applyNumberFormat="1" applyFont="1" applyFill="1" applyAlignment="1" applyProtection="1">
      <alignment horizontal="left" vertical="center" wrapText="1"/>
      <protection hidden="1"/>
    </xf>
    <xf numFmtId="2" fontId="2" fillId="2" borderId="2" xfId="0" applyNumberFormat="1" applyFont="1" applyFill="1" applyBorder="1" applyAlignment="1" applyProtection="1">
      <alignment horizontal="right" vertical="center" wrapText="1"/>
      <protection hidden="1"/>
    </xf>
    <xf numFmtId="0" fontId="26" fillId="0" borderId="0" xfId="0" applyFont="1" applyAlignment="1" applyProtection="1">
      <alignment horizontal="center" vertical="center"/>
      <protection hidden="1"/>
    </xf>
    <xf numFmtId="1" fontId="3" fillId="2" borderId="5" xfId="0" applyNumberFormat="1" applyFont="1" applyFill="1" applyBorder="1" applyAlignment="1" applyProtection="1">
      <alignment horizontal="center" vertical="center" wrapText="1"/>
      <protection hidden="1"/>
    </xf>
    <xf numFmtId="2" fontId="24" fillId="2" borderId="2" xfId="0" applyNumberFormat="1" applyFont="1" applyFill="1" applyBorder="1" applyAlignment="1" applyProtection="1">
      <alignment horizontal="center" vertical="center" wrapText="1"/>
      <protection hidden="1"/>
    </xf>
    <xf numFmtId="1" fontId="24" fillId="2" borderId="2" xfId="0" applyNumberFormat="1"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4" fontId="3" fillId="2" borderId="2" xfId="0" applyNumberFormat="1" applyFont="1" applyFill="1" applyBorder="1" applyAlignment="1" applyProtection="1">
      <alignment horizontal="center" vertical="center" wrapText="1"/>
      <protection hidden="1"/>
    </xf>
    <xf numFmtId="4" fontId="2" fillId="2" borderId="2" xfId="0" applyNumberFormat="1" applyFont="1" applyFill="1" applyBorder="1" applyAlignment="1" applyProtection="1">
      <alignment horizontal="center" vertical="center" wrapText="1"/>
      <protection hidden="1"/>
    </xf>
    <xf numFmtId="1" fontId="3" fillId="2" borderId="270" xfId="0" applyNumberFormat="1" applyFont="1" applyFill="1" applyBorder="1" applyAlignment="1" applyProtection="1">
      <alignment horizontal="center" vertical="center" wrapText="1"/>
      <protection hidden="1"/>
    </xf>
    <xf numFmtId="1" fontId="3" fillId="2" borderId="271" xfId="0" applyNumberFormat="1" applyFont="1" applyFill="1" applyBorder="1" applyAlignment="1" applyProtection="1">
      <alignment horizontal="center" vertical="center" wrapText="1"/>
      <protection hidden="1"/>
    </xf>
    <xf numFmtId="1" fontId="3" fillId="2" borderId="248" xfId="0" applyNumberFormat="1" applyFont="1" applyFill="1" applyBorder="1" applyAlignment="1" applyProtection="1">
      <alignment horizontal="center" vertical="center" wrapText="1"/>
      <protection hidden="1"/>
    </xf>
    <xf numFmtId="1" fontId="3" fillId="2" borderId="70" xfId="0" applyNumberFormat="1" applyFont="1" applyFill="1" applyBorder="1" applyAlignment="1" applyProtection="1">
      <alignment horizontal="center" vertical="center" wrapText="1"/>
      <protection hidden="1"/>
    </xf>
    <xf numFmtId="1" fontId="3" fillId="2" borderId="69" xfId="0" applyNumberFormat="1" applyFont="1" applyFill="1" applyBorder="1" applyAlignment="1" applyProtection="1">
      <alignment horizontal="center" vertical="center" wrapText="1"/>
      <protection hidden="1"/>
    </xf>
    <xf numFmtId="1" fontId="3" fillId="2" borderId="272" xfId="0" applyNumberFormat="1" applyFont="1" applyFill="1" applyBorder="1" applyAlignment="1" applyProtection="1">
      <alignment horizontal="center" vertical="center" wrapText="1"/>
      <protection hidden="1"/>
    </xf>
    <xf numFmtId="1" fontId="3" fillId="2" borderId="273" xfId="0" applyNumberFormat="1" applyFont="1" applyFill="1" applyBorder="1" applyAlignment="1" applyProtection="1">
      <alignment horizontal="center" vertical="center" wrapText="1"/>
      <protection hidden="1"/>
    </xf>
    <xf numFmtId="1" fontId="3" fillId="2" borderId="269" xfId="0" applyNumberFormat="1" applyFont="1" applyFill="1" applyBorder="1" applyAlignment="1" applyProtection="1">
      <alignment horizontal="center" vertical="center" wrapText="1"/>
      <protection hidden="1"/>
    </xf>
    <xf numFmtId="1" fontId="3" fillId="2" borderId="279" xfId="0" applyNumberFormat="1" applyFont="1" applyFill="1" applyBorder="1" applyAlignment="1" applyProtection="1">
      <alignment horizontal="center" vertical="center" wrapText="1"/>
      <protection hidden="1"/>
    </xf>
    <xf numFmtId="1" fontId="3" fillId="2" borderId="280" xfId="0" applyNumberFormat="1" applyFont="1" applyFill="1" applyBorder="1" applyAlignment="1" applyProtection="1">
      <alignment horizontal="center" vertical="center" wrapText="1"/>
      <protection hidden="1"/>
    </xf>
    <xf numFmtId="1" fontId="3" fillId="2" borderId="266" xfId="0" applyNumberFormat="1" applyFont="1" applyFill="1" applyBorder="1" applyAlignment="1" applyProtection="1">
      <alignment horizontal="center" vertical="center" wrapText="1"/>
      <protection hidden="1"/>
    </xf>
    <xf numFmtId="1" fontId="3" fillId="2" borderId="267" xfId="0" applyNumberFormat="1" applyFont="1" applyFill="1" applyBorder="1" applyAlignment="1" applyProtection="1">
      <alignment horizontal="center" vertical="center" wrapText="1"/>
      <protection hidden="1"/>
    </xf>
    <xf numFmtId="1" fontId="3" fillId="2" borderId="249" xfId="0" applyNumberFormat="1" applyFont="1" applyFill="1" applyBorder="1" applyAlignment="1" applyProtection="1">
      <alignment horizontal="center" vertical="center" wrapText="1"/>
      <protection hidden="1"/>
    </xf>
    <xf numFmtId="1" fontId="3" fillId="2" borderId="286" xfId="0" applyNumberFormat="1" applyFont="1" applyFill="1" applyBorder="1" applyAlignment="1" applyProtection="1">
      <alignment horizontal="center" vertical="center" wrapText="1"/>
      <protection hidden="1"/>
    </xf>
    <xf numFmtId="1" fontId="2" fillId="2" borderId="16" xfId="0" applyNumberFormat="1" applyFont="1" applyFill="1" applyBorder="1" applyAlignment="1" applyProtection="1">
      <alignment horizontal="center" vertical="center" wrapText="1"/>
      <protection hidden="1"/>
    </xf>
    <xf numFmtId="1" fontId="2" fillId="2" borderId="1" xfId="0" applyNumberFormat="1" applyFont="1" applyFill="1" applyBorder="1" applyAlignment="1" applyProtection="1">
      <alignment horizontal="center" vertical="center" wrapText="1"/>
      <protection hidden="1"/>
    </xf>
    <xf numFmtId="1" fontId="2" fillId="2" borderId="13" xfId="0" applyNumberFormat="1" applyFont="1" applyFill="1" applyBorder="1" applyAlignment="1" applyProtection="1">
      <alignment horizontal="center" vertical="center" wrapText="1"/>
      <protection hidden="1"/>
    </xf>
    <xf numFmtId="1" fontId="2" fillId="2" borderId="276" xfId="0" applyNumberFormat="1" applyFont="1" applyFill="1" applyBorder="1" applyAlignment="1" applyProtection="1">
      <alignment horizontal="center" vertical="center" wrapText="1"/>
      <protection hidden="1"/>
    </xf>
    <xf numFmtId="1" fontId="2" fillId="2" borderId="4" xfId="0" applyNumberFormat="1" applyFont="1" applyFill="1" applyBorder="1" applyAlignment="1" applyProtection="1">
      <alignment horizontal="center" vertical="center" wrapText="1"/>
      <protection hidden="1"/>
    </xf>
    <xf numFmtId="1" fontId="2" fillId="2" borderId="277" xfId="0" applyNumberFormat="1" applyFont="1" applyFill="1" applyBorder="1" applyAlignment="1" applyProtection="1">
      <alignment horizontal="center" vertical="center" wrapText="1"/>
      <protection hidden="1"/>
    </xf>
    <xf numFmtId="1" fontId="2" fillId="2" borderId="22" xfId="0" applyNumberFormat="1" applyFont="1" applyFill="1" applyBorder="1" applyAlignment="1" applyProtection="1">
      <alignment horizontal="center" vertical="center" wrapText="1"/>
      <protection hidden="1"/>
    </xf>
    <xf numFmtId="1" fontId="2" fillId="2" borderId="137" xfId="0" applyNumberFormat="1" applyFont="1" applyFill="1" applyBorder="1" applyAlignment="1" applyProtection="1">
      <alignment horizontal="center" vertical="center" wrapText="1"/>
      <protection hidden="1"/>
    </xf>
    <xf numFmtId="1" fontId="2" fillId="2" borderId="245" xfId="0" applyNumberFormat="1" applyFont="1" applyFill="1" applyBorder="1" applyAlignment="1" applyProtection="1">
      <alignment horizontal="center" vertical="center" wrapText="1"/>
      <protection hidden="1"/>
    </xf>
    <xf numFmtId="1" fontId="2" fillId="2" borderId="244" xfId="0" applyNumberFormat="1" applyFont="1" applyFill="1" applyBorder="1" applyAlignment="1" applyProtection="1">
      <alignment horizontal="center" vertical="center" wrapText="1"/>
      <protection hidden="1"/>
    </xf>
    <xf numFmtId="1" fontId="2" fillId="2" borderId="268" xfId="0" applyNumberFormat="1" applyFont="1" applyFill="1" applyBorder="1" applyAlignment="1" applyProtection="1">
      <alignment horizontal="center" vertical="center" wrapText="1"/>
      <protection hidden="1"/>
    </xf>
    <xf numFmtId="1" fontId="3" fillId="2" borderId="9" xfId="0" applyNumberFormat="1" applyFont="1" applyFill="1" applyBorder="1" applyAlignment="1" applyProtection="1">
      <alignment horizontal="center" vertical="center" wrapText="1"/>
      <protection hidden="1"/>
    </xf>
    <xf numFmtId="1" fontId="3" fillId="2" borderId="278" xfId="0" applyNumberFormat="1" applyFont="1" applyFill="1" applyBorder="1" applyAlignment="1" applyProtection="1">
      <alignment horizontal="center" vertical="center" wrapText="1"/>
      <protection hidden="1"/>
    </xf>
    <xf numFmtId="1" fontId="3" fillId="2" borderId="37" xfId="0" applyNumberFormat="1" applyFont="1" applyFill="1" applyBorder="1" applyAlignment="1" applyProtection="1">
      <alignment horizontal="center" vertical="center" wrapText="1"/>
      <protection hidden="1"/>
    </xf>
    <xf numFmtId="1" fontId="3" fillId="2" borderId="36" xfId="0" applyNumberFormat="1" applyFont="1" applyFill="1" applyBorder="1" applyAlignment="1" applyProtection="1">
      <alignment horizontal="center" vertical="center" wrapText="1"/>
      <protection hidden="1"/>
    </xf>
    <xf numFmtId="1" fontId="3" fillId="2" borderId="290" xfId="0" applyNumberFormat="1" applyFont="1" applyFill="1" applyBorder="1" applyAlignment="1" applyProtection="1">
      <alignment horizontal="center" vertical="center" wrapText="1"/>
      <protection hidden="1"/>
    </xf>
    <xf numFmtId="1" fontId="3" fillId="2" borderId="20" xfId="0" applyNumberFormat="1" applyFont="1" applyFill="1" applyBorder="1" applyAlignment="1" applyProtection="1">
      <alignment horizontal="center" vertical="center" wrapText="1"/>
      <protection hidden="1"/>
    </xf>
    <xf numFmtId="1" fontId="3" fillId="2" borderId="245" xfId="0" applyNumberFormat="1" applyFont="1" applyFill="1" applyBorder="1" applyAlignment="1" applyProtection="1">
      <alignment horizontal="center" vertical="center" wrapText="1"/>
      <protection hidden="1"/>
    </xf>
    <xf numFmtId="1" fontId="3" fillId="2" borderId="285" xfId="0" applyNumberFormat="1" applyFont="1" applyFill="1" applyBorder="1" applyAlignment="1" applyProtection="1">
      <alignment horizontal="center" vertical="center" wrapText="1"/>
      <protection hidden="1"/>
    </xf>
    <xf numFmtId="1" fontId="3" fillId="2" borderId="247" xfId="0" applyNumberFormat="1" applyFont="1" applyFill="1" applyBorder="1" applyAlignment="1" applyProtection="1">
      <alignment horizontal="center" vertical="center" wrapText="1"/>
      <protection hidden="1"/>
    </xf>
    <xf numFmtId="1" fontId="3" fillId="2" borderId="246" xfId="0" applyNumberFormat="1" applyFont="1" applyFill="1" applyBorder="1" applyAlignment="1" applyProtection="1">
      <alignment horizontal="center" vertical="center" wrapText="1"/>
      <protection hidden="1"/>
    </xf>
    <xf numFmtId="1" fontId="3" fillId="2" borderId="295" xfId="0" applyNumberFormat="1" applyFont="1" applyFill="1" applyBorder="1" applyAlignment="1" applyProtection="1">
      <alignment horizontal="center" vertical="center" wrapText="1"/>
      <protection hidden="1"/>
    </xf>
    <xf numFmtId="1" fontId="3" fillId="2" borderId="13" xfId="0" applyNumberFormat="1" applyFont="1" applyFill="1" applyBorder="1" applyAlignment="1" applyProtection="1">
      <alignment horizontal="center" vertical="center" wrapText="1"/>
      <protection hidden="1"/>
    </xf>
    <xf numFmtId="1" fontId="3" fillId="2" borderId="268" xfId="0" applyNumberFormat="1" applyFont="1" applyFill="1" applyBorder="1" applyAlignment="1" applyProtection="1">
      <alignment horizontal="center" vertical="center" wrapText="1"/>
      <protection hidden="1"/>
    </xf>
    <xf numFmtId="1" fontId="3" fillId="2" borderId="6" xfId="0" applyNumberFormat="1" applyFont="1" applyFill="1" applyBorder="1" applyAlignment="1" applyProtection="1">
      <alignment horizontal="center" vertical="center" wrapText="1"/>
      <protection hidden="1"/>
    </xf>
    <xf numFmtId="1" fontId="3" fillId="2" borderId="251" xfId="0" applyNumberFormat="1" applyFont="1" applyFill="1" applyBorder="1" applyAlignment="1" applyProtection="1">
      <alignment horizontal="center" vertical="center" wrapText="1"/>
      <protection hidden="1"/>
    </xf>
    <xf numFmtId="1" fontId="3" fillId="2" borderId="296" xfId="0" applyNumberFormat="1" applyFont="1" applyFill="1" applyBorder="1" applyAlignment="1" applyProtection="1">
      <alignment horizontal="center" vertical="center" wrapText="1"/>
      <protection hidden="1"/>
    </xf>
    <xf numFmtId="1" fontId="3" fillId="2" borderId="264" xfId="0" applyNumberFormat="1" applyFont="1" applyFill="1" applyBorder="1" applyAlignment="1" applyProtection="1">
      <alignment horizontal="center" vertical="center" wrapText="1"/>
      <protection hidden="1"/>
    </xf>
    <xf numFmtId="1" fontId="3" fillId="2" borderId="255" xfId="0" applyNumberFormat="1" applyFont="1" applyFill="1" applyBorder="1" applyAlignment="1" applyProtection="1">
      <alignment horizontal="center" vertical="center" wrapText="1"/>
      <protection hidden="1"/>
    </xf>
    <xf numFmtId="0" fontId="6" fillId="10" borderId="0" xfId="0" applyFont="1" applyFill="1" applyProtection="1">
      <protection locked="0"/>
    </xf>
    <xf numFmtId="1" fontId="2" fillId="0" borderId="208" xfId="0" applyNumberFormat="1" applyFont="1" applyBorder="1" applyAlignment="1" applyProtection="1">
      <alignment wrapText="1"/>
      <protection locked="0"/>
    </xf>
    <xf numFmtId="1" fontId="2" fillId="0" borderId="6" xfId="0" applyNumberFormat="1" applyFont="1" applyBorder="1" applyAlignment="1" applyProtection="1">
      <alignment wrapText="1"/>
      <protection locked="0"/>
    </xf>
    <xf numFmtId="1" fontId="2" fillId="0" borderId="13" xfId="0" applyNumberFormat="1" applyFont="1" applyBorder="1" applyAlignment="1" applyProtection="1">
      <alignment wrapText="1"/>
      <protection locked="0"/>
    </xf>
    <xf numFmtId="1" fontId="3" fillId="0" borderId="0" xfId="0" applyNumberFormat="1" applyFont="1" applyAlignment="1" applyProtection="1">
      <alignment horizontal="center" vertical="center" wrapText="1"/>
      <protection locked="0"/>
    </xf>
    <xf numFmtId="1" fontId="3" fillId="0" borderId="0" xfId="0" applyNumberFormat="1" applyFont="1" applyAlignment="1" applyProtection="1">
      <alignment wrapText="1"/>
      <protection locked="0"/>
    </xf>
    <xf numFmtId="1" fontId="2" fillId="0" borderId="26" xfId="0" applyNumberFormat="1" applyFont="1" applyBorder="1" applyAlignment="1" applyProtection="1">
      <alignment wrapText="1"/>
      <protection locked="0"/>
    </xf>
    <xf numFmtId="1" fontId="2" fillId="0" borderId="169" xfId="0" applyNumberFormat="1" applyFont="1" applyBorder="1" applyAlignment="1" applyProtection="1">
      <alignment wrapText="1"/>
      <protection locked="0"/>
    </xf>
    <xf numFmtId="1" fontId="2" fillId="0" borderId="10" xfId="0" applyNumberFormat="1" applyFont="1" applyBorder="1" applyAlignment="1" applyProtection="1">
      <alignment wrapText="1"/>
      <protection locked="0"/>
    </xf>
    <xf numFmtId="1" fontId="3" fillId="0" borderId="79" xfId="0" applyNumberFormat="1" applyFont="1" applyBorder="1" applyAlignment="1" applyProtection="1">
      <alignment wrapText="1"/>
      <protection locked="0"/>
    </xf>
    <xf numFmtId="1" fontId="3" fillId="0" borderId="79" xfId="0" applyNumberFormat="1" applyFont="1" applyBorder="1" applyAlignment="1" applyProtection="1">
      <alignment horizontal="right" vertical="center" wrapText="1"/>
      <protection locked="0"/>
    </xf>
    <xf numFmtId="1" fontId="2" fillId="2" borderId="2" xfId="0" applyNumberFormat="1" applyFont="1" applyFill="1" applyBorder="1" applyAlignment="1" applyProtection="1">
      <alignment vertical="center" wrapText="1"/>
      <protection locked="0"/>
    </xf>
    <xf numFmtId="1" fontId="2" fillId="2" borderId="26" xfId="0" applyNumberFormat="1" applyFont="1" applyFill="1" applyBorder="1" applyAlignment="1" applyProtection="1">
      <alignment vertical="center" wrapText="1"/>
      <protection locked="0"/>
    </xf>
    <xf numFmtId="1" fontId="2" fillId="7" borderId="2" xfId="0" applyNumberFormat="1" applyFont="1" applyFill="1" applyBorder="1" applyAlignment="1" applyProtection="1">
      <alignment vertical="center" wrapText="1"/>
      <protection locked="0"/>
    </xf>
    <xf numFmtId="1" fontId="2" fillId="7" borderId="26" xfId="0" applyNumberFormat="1" applyFont="1" applyFill="1" applyBorder="1" applyAlignment="1" applyProtection="1">
      <alignment vertical="center" wrapText="1"/>
      <protection locked="0"/>
    </xf>
    <xf numFmtId="0" fontId="2" fillId="0" borderId="46" xfId="0" applyFont="1" applyBorder="1" applyAlignment="1" applyProtection="1">
      <alignment horizontal="left" vertical="center" wrapText="1"/>
      <protection locked="0"/>
    </xf>
    <xf numFmtId="0" fontId="8" fillId="0" borderId="0" xfId="0" applyFont="1" applyAlignment="1" applyProtection="1">
      <alignment horizontal="center"/>
      <protection locked="0"/>
    </xf>
    <xf numFmtId="0" fontId="2" fillId="0" borderId="3" xfId="0" quotePrefix="1" applyFont="1" applyBorder="1" applyAlignment="1" applyProtection="1">
      <alignment horizontal="center" vertical="center" wrapText="1"/>
      <protection locked="0" hidden="1"/>
    </xf>
    <xf numFmtId="1" fontId="1" fillId="0" borderId="2" xfId="0" applyNumberFormat="1" applyFont="1" applyBorder="1" applyAlignment="1" applyProtection="1">
      <alignment vertical="center" wrapText="1"/>
      <protection locked="0" hidden="1"/>
    </xf>
    <xf numFmtId="1" fontId="1" fillId="0" borderId="2" xfId="0" applyNumberFormat="1" applyFont="1" applyBorder="1" applyAlignment="1" applyProtection="1">
      <alignment horizontal="center" vertical="center" wrapText="1"/>
      <protection locked="0" hidden="1"/>
    </xf>
    <xf numFmtId="164" fontId="7" fillId="0" borderId="0" xfId="0" applyNumberFormat="1" applyFont="1" applyAlignment="1" applyProtection="1">
      <alignment horizontal="center"/>
      <protection locked="0" hidden="1"/>
    </xf>
    <xf numFmtId="0" fontId="2" fillId="0" borderId="0" xfId="0" applyFont="1" applyAlignment="1" applyProtection="1">
      <alignment wrapText="1"/>
      <protection locked="0" hidden="1"/>
    </xf>
    <xf numFmtId="0" fontId="6" fillId="0" borderId="0" xfId="0" applyFont="1" applyProtection="1">
      <protection locked="0" hidden="1"/>
    </xf>
    <xf numFmtId="0" fontId="2" fillId="0" borderId="2" xfId="0" applyFont="1" applyBorder="1" applyAlignment="1" applyProtection="1">
      <alignment horizontal="center" wrapText="1"/>
      <protection locked="0" hidden="1"/>
    </xf>
    <xf numFmtId="2" fontId="3" fillId="0" borderId="2" xfId="0" applyNumberFormat="1" applyFont="1" applyBorder="1" applyAlignment="1" applyProtection="1">
      <alignment horizontal="center" vertical="center" wrapText="1"/>
      <protection locked="0"/>
    </xf>
    <xf numFmtId="164" fontId="7" fillId="0" borderId="0" xfId="0" applyNumberFormat="1" applyFont="1" applyAlignment="1" applyProtection="1">
      <alignment horizontal="left"/>
      <protection locked="0"/>
    </xf>
    <xf numFmtId="1" fontId="3" fillId="2" borderId="2" xfId="0" applyNumberFormat="1" applyFont="1" applyFill="1" applyBorder="1" applyAlignment="1" applyProtection="1">
      <alignment horizontal="center" vertical="center" wrapText="1"/>
      <protection locked="0"/>
    </xf>
    <xf numFmtId="1" fontId="2" fillId="0" borderId="2" xfId="0" applyNumberFormat="1" applyFont="1" applyBorder="1" applyAlignment="1" applyProtection="1">
      <alignment horizontal="center" vertical="center" wrapText="1"/>
      <protection locked="0" hidden="1"/>
    </xf>
    <xf numFmtId="0" fontId="6" fillId="0" borderId="2" xfId="0" applyFont="1" applyBorder="1" applyProtection="1">
      <protection locked="0" hidden="1"/>
    </xf>
    <xf numFmtId="0" fontId="2" fillId="0" borderId="4" xfId="0" applyFont="1" applyBorder="1" applyAlignment="1" applyProtection="1">
      <alignment horizontal="center" vertical="center" wrapText="1"/>
      <protection locked="0" hidden="1"/>
    </xf>
    <xf numFmtId="1" fontId="6" fillId="0" borderId="2" xfId="0" applyNumberFormat="1" applyFont="1" applyBorder="1" applyProtection="1">
      <protection locked="0" hidden="1"/>
    </xf>
    <xf numFmtId="2" fontId="6" fillId="0" borderId="2" xfId="0" applyNumberFormat="1" applyFont="1" applyBorder="1" applyProtection="1">
      <protection locked="0" hidden="1"/>
    </xf>
    <xf numFmtId="0" fontId="2" fillId="0" borderId="2" xfId="0" applyFont="1" applyBorder="1" applyAlignment="1" applyProtection="1">
      <alignment horizontal="center" vertical="center" wrapText="1"/>
      <protection locked="0" hidden="1"/>
    </xf>
    <xf numFmtId="1" fontId="2" fillId="0" borderId="17" xfId="0" applyNumberFormat="1" applyFont="1" applyBorder="1" applyAlignment="1" applyProtection="1">
      <alignment horizontal="center" vertical="center" wrapText="1"/>
      <protection locked="0" hidden="1"/>
    </xf>
    <xf numFmtId="1" fontId="2" fillId="0" borderId="5" xfId="0" applyNumberFormat="1" applyFont="1" applyBorder="1" applyAlignment="1" applyProtection="1">
      <alignment horizontal="center" vertical="center" wrapText="1"/>
      <protection locked="0" hidden="1"/>
    </xf>
    <xf numFmtId="1" fontId="1" fillId="0" borderId="2" xfId="0" applyNumberFormat="1" applyFont="1" applyBorder="1" applyAlignment="1" applyProtection="1">
      <alignment horizontal="right" vertical="center" wrapText="1"/>
      <protection locked="0" hidden="1"/>
    </xf>
    <xf numFmtId="0" fontId="2" fillId="0" borderId="3" xfId="0" applyFont="1" applyBorder="1" applyAlignment="1" applyProtection="1">
      <alignment vertical="center" wrapText="1"/>
      <protection locked="0"/>
    </xf>
    <xf numFmtId="0" fontId="2" fillId="0" borderId="2" xfId="0" quotePrefix="1" applyFont="1" applyBorder="1" applyAlignment="1" applyProtection="1">
      <alignment horizontal="center" vertical="center" wrapText="1"/>
      <protection locked="0" hidden="1"/>
    </xf>
    <xf numFmtId="1" fontId="28" fillId="0" borderId="2" xfId="0" applyNumberFormat="1" applyFont="1" applyBorder="1" applyAlignment="1" applyProtection="1">
      <alignment horizontal="center" vertical="center" wrapText="1"/>
      <protection locked="0" hidden="1"/>
    </xf>
    <xf numFmtId="0" fontId="0" fillId="0" borderId="0" xfId="0" applyProtection="1">
      <protection locked="0" hidden="1"/>
    </xf>
    <xf numFmtId="0" fontId="2" fillId="0" borderId="2" xfId="0" applyFont="1" applyBorder="1" applyAlignment="1" applyProtection="1">
      <alignment horizontal="center" vertical="center"/>
      <protection locked="0" hidden="1"/>
    </xf>
    <xf numFmtId="0" fontId="6" fillId="0" borderId="2" xfId="0" applyFont="1" applyBorder="1" applyAlignment="1" applyProtection="1">
      <alignment horizontal="center" vertical="center" wrapText="1"/>
      <protection locked="0" hidden="1"/>
    </xf>
    <xf numFmtId="2" fontId="3" fillId="0" borderId="3" xfId="0" applyNumberFormat="1" applyFont="1" applyBorder="1" applyAlignment="1" applyProtection="1">
      <alignment horizontal="center" vertical="center" wrapText="1"/>
      <protection locked="0"/>
    </xf>
    <xf numFmtId="1" fontId="3" fillId="0" borderId="3" xfId="0" applyNumberFormat="1" applyFont="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hidden="1"/>
    </xf>
    <xf numFmtId="0" fontId="29" fillId="0" borderId="2" xfId="0" applyFont="1" applyBorder="1" applyAlignment="1" applyProtection="1">
      <alignment horizontal="center" wrapText="1"/>
      <protection locked="0" hidden="1"/>
    </xf>
    <xf numFmtId="1" fontId="24" fillId="0" borderId="2" xfId="0" applyNumberFormat="1" applyFont="1" applyBorder="1" applyAlignment="1" applyProtection="1">
      <alignment horizontal="center" vertical="center" wrapText="1"/>
      <protection locked="0" hidden="1"/>
    </xf>
    <xf numFmtId="0" fontId="24" fillId="0" borderId="2" xfId="0" applyFont="1" applyBorder="1" applyAlignment="1" applyProtection="1">
      <alignment horizontal="center" vertical="center" wrapText="1"/>
      <protection locked="0" hidden="1"/>
    </xf>
    <xf numFmtId="0" fontId="24" fillId="0" borderId="2" xfId="0" applyFont="1" applyBorder="1" applyAlignment="1" applyProtection="1">
      <alignment horizontal="center" vertical="center" wrapText="1"/>
      <protection locked="0"/>
    </xf>
    <xf numFmtId="2" fontId="24" fillId="2" borderId="2" xfId="0" applyNumberFormat="1" applyFont="1" applyFill="1" applyBorder="1" applyAlignment="1" applyProtection="1">
      <alignment horizontal="center" vertical="center" wrapText="1"/>
      <protection locked="0"/>
    </xf>
    <xf numFmtId="0" fontId="2" fillId="0" borderId="2" xfId="0" quotePrefix="1" applyFont="1" applyBorder="1" applyAlignment="1" applyProtection="1">
      <alignment horizontal="center" vertical="center" textRotation="90" wrapText="1"/>
      <protection locked="0" hidden="1"/>
    </xf>
    <xf numFmtId="0" fontId="24" fillId="0" borderId="0" xfId="0" applyFont="1" applyProtection="1">
      <protection locked="0" hidden="1"/>
    </xf>
    <xf numFmtId="0" fontId="2" fillId="0" borderId="2" xfId="0" applyFont="1" applyBorder="1" applyAlignment="1" applyProtection="1">
      <alignment horizontal="center" vertical="top" wrapText="1"/>
      <protection locked="0" hidden="1"/>
    </xf>
    <xf numFmtId="1" fontId="2" fillId="0" borderId="0" xfId="0" applyNumberFormat="1" applyFont="1" applyAlignment="1" applyProtection="1">
      <alignment horizontal="center" vertical="center"/>
      <protection locked="0"/>
    </xf>
    <xf numFmtId="0" fontId="9" fillId="0" borderId="0" xfId="1" applyProtection="1">
      <protection locked="0" hidden="1"/>
    </xf>
    <xf numFmtId="4" fontId="3" fillId="0" borderId="2" xfId="0" applyNumberFormat="1" applyFont="1" applyBorder="1" applyAlignment="1" applyProtection="1">
      <alignment horizontal="center" vertical="center" wrapText="1"/>
      <protection locked="0"/>
    </xf>
    <xf numFmtId="4" fontId="3" fillId="0" borderId="0" xfId="0" applyNumberFormat="1" applyFont="1" applyAlignment="1" applyProtection="1">
      <alignment horizontal="center" vertical="center" wrapText="1"/>
      <protection locked="0"/>
    </xf>
    <xf numFmtId="0" fontId="3" fillId="0" borderId="0" xfId="0" applyFont="1" applyProtection="1">
      <protection locked="0" hidden="1"/>
    </xf>
    <xf numFmtId="1" fontId="3" fillId="0" borderId="16" xfId="0" applyNumberFormat="1" applyFont="1" applyBorder="1" applyAlignment="1" applyProtection="1">
      <alignment horizontal="center" vertical="center"/>
      <protection locked="0" hidden="1"/>
    </xf>
    <xf numFmtId="0" fontId="2" fillId="0" borderId="4" xfId="0" applyFont="1" applyBorder="1" applyAlignment="1" applyProtection="1">
      <alignment horizontal="center" wrapText="1"/>
      <protection locked="0" hidden="1"/>
    </xf>
    <xf numFmtId="1" fontId="6" fillId="0" borderId="276" xfId="0" applyNumberFormat="1" applyFont="1" applyBorder="1" applyAlignment="1" applyProtection="1">
      <alignment horizontal="center" vertical="center"/>
      <protection locked="0" hidden="1"/>
    </xf>
    <xf numFmtId="1" fontId="6" fillId="0" borderId="261" xfId="0" applyNumberFormat="1" applyFont="1" applyBorder="1" applyAlignment="1" applyProtection="1">
      <alignment horizontal="center" vertical="center"/>
      <protection locked="0" hidden="1"/>
    </xf>
    <xf numFmtId="1" fontId="2" fillId="0" borderId="276" xfId="0" applyNumberFormat="1" applyFont="1" applyBorder="1" applyAlignment="1" applyProtection="1">
      <alignment horizontal="center" vertical="center" wrapText="1"/>
      <protection locked="0"/>
    </xf>
    <xf numFmtId="1" fontId="2" fillId="0" borderId="277" xfId="0" applyNumberFormat="1" applyFont="1" applyBorder="1" applyAlignment="1" applyProtection="1">
      <alignment horizontal="center" vertical="center" wrapText="1"/>
      <protection locked="0"/>
    </xf>
    <xf numFmtId="1" fontId="3" fillId="2" borderId="22" xfId="0" applyNumberFormat="1" applyFont="1" applyFill="1" applyBorder="1" applyAlignment="1" applyProtection="1">
      <alignment horizontal="center" vertical="center" wrapText="1"/>
      <protection locked="0"/>
    </xf>
    <xf numFmtId="1" fontId="6" fillId="0" borderId="17" xfId="0" applyNumberFormat="1" applyFont="1" applyBorder="1" applyAlignment="1" applyProtection="1">
      <alignment horizontal="center" vertical="center"/>
      <protection locked="0" hidden="1"/>
    </xf>
    <xf numFmtId="0" fontId="2" fillId="0" borderId="137" xfId="0" applyFont="1" applyBorder="1" applyAlignment="1" applyProtection="1">
      <alignment horizontal="center" wrapText="1"/>
      <protection locked="0" hidden="1"/>
    </xf>
    <xf numFmtId="1" fontId="6" fillId="0" borderId="278" xfId="0" applyNumberFormat="1" applyFont="1" applyBorder="1" applyAlignment="1" applyProtection="1">
      <alignment horizontal="center" vertical="center"/>
      <protection locked="0" hidden="1"/>
    </xf>
    <xf numFmtId="0" fontId="2" fillId="0" borderId="13" xfId="0" applyFont="1" applyBorder="1" applyAlignment="1" applyProtection="1">
      <alignment horizontal="center" wrapText="1"/>
      <protection locked="0" hidden="1"/>
    </xf>
    <xf numFmtId="1" fontId="2" fillId="0" borderId="16" xfId="0" applyNumberFormat="1" applyFont="1" applyBorder="1" applyAlignment="1" applyProtection="1">
      <alignment horizontal="center" vertical="center" wrapText="1"/>
      <protection locked="0"/>
    </xf>
    <xf numFmtId="1" fontId="3" fillId="2" borderId="1" xfId="0" applyNumberFormat="1" applyFont="1" applyFill="1" applyBorder="1" applyAlignment="1" applyProtection="1">
      <alignment horizontal="center" vertical="center" wrapText="1"/>
      <protection locked="0"/>
    </xf>
    <xf numFmtId="1" fontId="6" fillId="0" borderId="20" xfId="0" applyNumberFormat="1" applyFont="1" applyBorder="1" applyAlignment="1" applyProtection="1">
      <alignment horizontal="center" vertical="center"/>
      <protection locked="0" hidden="1"/>
    </xf>
    <xf numFmtId="164" fontId="7" fillId="0" borderId="0" xfId="0" applyNumberFormat="1" applyFont="1" applyAlignment="1" applyProtection="1">
      <alignment horizontal="center" vertical="center"/>
      <protection locked="0"/>
    </xf>
    <xf numFmtId="1" fontId="6" fillId="0" borderId="266" xfId="0" applyNumberFormat="1" applyFont="1" applyBorder="1" applyAlignment="1" applyProtection="1">
      <alignment horizontal="center" vertical="center"/>
      <protection locked="0" hidden="1"/>
    </xf>
    <xf numFmtId="1" fontId="6" fillId="0" borderId="279" xfId="0" applyNumberFormat="1" applyFont="1" applyBorder="1" applyAlignment="1" applyProtection="1">
      <alignment horizontal="center" vertical="center"/>
      <protection locked="0" hidden="1"/>
    </xf>
    <xf numFmtId="1" fontId="2" fillId="0" borderId="245" xfId="0" applyNumberFormat="1" applyFont="1" applyBorder="1" applyAlignment="1" applyProtection="1">
      <alignment horizontal="center" vertical="center" wrapText="1"/>
      <protection locked="0"/>
    </xf>
    <xf numFmtId="1" fontId="3" fillId="2" borderId="244" xfId="0" applyNumberFormat="1" applyFont="1" applyFill="1" applyBorder="1" applyAlignment="1" applyProtection="1">
      <alignment horizontal="center" vertical="center" wrapText="1"/>
      <protection locked="0"/>
    </xf>
    <xf numFmtId="1" fontId="6" fillId="0" borderId="285" xfId="0" applyNumberFormat="1" applyFont="1" applyBorder="1" applyAlignment="1" applyProtection="1">
      <alignment horizontal="center" vertical="center"/>
      <protection locked="0" hidden="1"/>
    </xf>
    <xf numFmtId="1" fontId="6" fillId="0" borderId="249" xfId="0" applyNumberFormat="1" applyFont="1" applyBorder="1" applyAlignment="1" applyProtection="1">
      <alignment horizontal="center" vertical="center"/>
      <protection locked="0" hidden="1"/>
    </xf>
    <xf numFmtId="0" fontId="3" fillId="0" borderId="288" xfId="0" applyFont="1" applyBorder="1" applyProtection="1">
      <protection locked="0" hidden="1"/>
    </xf>
    <xf numFmtId="0" fontId="2" fillId="0" borderId="17" xfId="0" applyFont="1" applyBorder="1" applyAlignment="1" applyProtection="1">
      <alignment horizontal="center" vertical="center"/>
      <protection locked="0" hidden="1"/>
    </xf>
    <xf numFmtId="0" fontId="2" fillId="0" borderId="268" xfId="0" applyFont="1" applyBorder="1" applyAlignment="1" applyProtection="1">
      <alignment horizontal="center" wrapText="1"/>
      <protection locked="0" hidden="1"/>
    </xf>
    <xf numFmtId="0" fontId="2" fillId="0" borderId="285" xfId="0" applyFont="1" applyBorder="1" applyAlignment="1" applyProtection="1">
      <alignment horizontal="center" vertical="center" wrapText="1"/>
      <protection locked="0" hidden="1"/>
    </xf>
    <xf numFmtId="1" fontId="6" fillId="0" borderId="5" xfId="0" applyNumberFormat="1" applyFont="1" applyBorder="1" applyAlignment="1" applyProtection="1">
      <alignment horizontal="center" vertical="center"/>
      <protection locked="0" hidden="1"/>
    </xf>
    <xf numFmtId="1" fontId="6" fillId="0" borderId="23" xfId="0" applyNumberFormat="1" applyFont="1" applyBorder="1" applyAlignment="1" applyProtection="1">
      <alignment horizontal="center" vertical="center"/>
      <protection locked="0" hidden="1"/>
    </xf>
    <xf numFmtId="1" fontId="6" fillId="0" borderId="277" xfId="0" applyNumberFormat="1" applyFont="1" applyBorder="1" applyAlignment="1" applyProtection="1">
      <alignment horizontal="center" vertical="center"/>
      <protection locked="0" hidden="1"/>
    </xf>
    <xf numFmtId="1" fontId="6" fillId="0" borderId="6" xfId="0" applyNumberFormat="1" applyFont="1" applyBorder="1" applyAlignment="1" applyProtection="1">
      <alignment horizontal="center" vertical="center"/>
      <protection locked="0" hidden="1"/>
    </xf>
    <xf numFmtId="1" fontId="6" fillId="0" borderId="16" xfId="0" applyNumberFormat="1" applyFont="1" applyBorder="1" applyAlignment="1" applyProtection="1">
      <alignment horizontal="center" vertical="center"/>
      <protection locked="0" hidden="1"/>
    </xf>
    <xf numFmtId="1" fontId="6" fillId="0" borderId="251" xfId="0" applyNumberFormat="1" applyFont="1" applyBorder="1" applyAlignment="1" applyProtection="1">
      <alignment horizontal="center" vertical="center"/>
      <protection locked="0" hidden="1"/>
    </xf>
    <xf numFmtId="1" fontId="6" fillId="0" borderId="245" xfId="0" applyNumberFormat="1" applyFont="1" applyBorder="1" applyAlignment="1" applyProtection="1">
      <alignment horizontal="center" vertical="center"/>
      <protection locked="0" hidden="1"/>
    </xf>
    <xf numFmtId="0" fontId="1" fillId="0" borderId="2" xfId="0" applyFont="1" applyBorder="1" applyAlignment="1" applyProtection="1">
      <alignment horizontal="right" vertical="center" wrapText="1"/>
      <protection locked="0" hidden="1"/>
    </xf>
    <xf numFmtId="0" fontId="0" fillId="0" borderId="0" xfId="0" applyAlignment="1" applyProtection="1">
      <alignment wrapText="1"/>
      <protection locked="0"/>
    </xf>
    <xf numFmtId="0" fontId="0" fillId="0" borderId="0" xfId="0" applyAlignment="1" applyProtection="1">
      <alignment horizontal="left" vertical="center" wrapText="1"/>
      <protection locked="0"/>
    </xf>
    <xf numFmtId="0" fontId="13" fillId="0" borderId="0" xfId="0" applyFont="1" applyAlignment="1" applyProtection="1">
      <alignment wrapText="1"/>
      <protection locked="0"/>
    </xf>
    <xf numFmtId="0" fontId="12" fillId="0" borderId="0" xfId="0" applyFont="1" applyProtection="1">
      <protection locked="0"/>
    </xf>
    <xf numFmtId="0" fontId="0" fillId="0" borderId="0" xfId="0" applyAlignment="1" applyProtection="1">
      <alignment vertical="center" wrapText="1"/>
      <protection locked="0"/>
    </xf>
    <xf numFmtId="4" fontId="3" fillId="2" borderId="2" xfId="0" applyNumberFormat="1" applyFont="1" applyFill="1" applyBorder="1" applyAlignment="1">
      <alignment horizontal="center" wrapText="1"/>
    </xf>
    <xf numFmtId="4" fontId="2" fillId="0" borderId="2" xfId="0" applyNumberFormat="1" applyFont="1" applyBorder="1"/>
    <xf numFmtId="1" fontId="1" fillId="0" borderId="2" xfId="0" applyNumberFormat="1" applyFont="1" applyBorder="1" applyAlignment="1">
      <alignment horizontal="right" vertical="center" wrapText="1"/>
    </xf>
    <xf numFmtId="1" fontId="1" fillId="0" borderId="2" xfId="0" applyNumberFormat="1" applyFont="1" applyBorder="1" applyAlignment="1">
      <alignment horizontal="center" vertical="center" wrapText="1"/>
    </xf>
    <xf numFmtId="0" fontId="4" fillId="3" borderId="306" xfId="0" applyFont="1" applyFill="1" applyBorder="1" applyProtection="1"/>
    <xf numFmtId="0" fontId="4" fillId="3" borderId="307" xfId="0" applyFont="1" applyFill="1" applyBorder="1" applyProtection="1"/>
    <xf numFmtId="0" fontId="12" fillId="3" borderId="307" xfId="0" applyFont="1" applyFill="1" applyBorder="1" applyProtection="1"/>
    <xf numFmtId="0" fontId="0" fillId="3" borderId="308" xfId="0" applyFill="1" applyBorder="1" applyProtection="1"/>
    <xf numFmtId="0" fontId="4" fillId="3" borderId="309" xfId="0" applyFont="1" applyFill="1" applyBorder="1" applyProtection="1"/>
    <xf numFmtId="0" fontId="4" fillId="3" borderId="0" xfId="0" applyFont="1" applyFill="1" applyProtection="1"/>
    <xf numFmtId="0" fontId="12" fillId="3" borderId="0" xfId="0" applyFont="1" applyFill="1" applyProtection="1"/>
    <xf numFmtId="0" fontId="0" fillId="3" borderId="310" xfId="0" applyFill="1" applyBorder="1" applyProtection="1"/>
    <xf numFmtId="0" fontId="4" fillId="3" borderId="311" xfId="0" applyFont="1" applyFill="1" applyBorder="1" applyProtection="1"/>
    <xf numFmtId="0" fontId="4" fillId="3" borderId="312" xfId="0" applyFont="1" applyFill="1" applyBorder="1" applyProtection="1"/>
    <xf numFmtId="0" fontId="12" fillId="3" borderId="312" xfId="0" applyFont="1" applyFill="1" applyBorder="1" applyProtection="1"/>
    <xf numFmtId="0" fontId="0" fillId="3" borderId="313" xfId="0" applyFill="1" applyBorder="1" applyProtection="1"/>
    <xf numFmtId="0" fontId="6" fillId="10" borderId="0" xfId="0" applyFont="1" applyFill="1" applyAlignment="1" applyProtection="1">
      <alignment horizontal="left"/>
      <protection locked="0"/>
    </xf>
    <xf numFmtId="49" fontId="3" fillId="4" borderId="77" xfId="0" applyNumberFormat="1" applyFont="1" applyFill="1" applyBorder="1" applyAlignment="1" applyProtection="1">
      <alignment horizontal="center" vertical="center" wrapText="1"/>
      <protection locked="0"/>
    </xf>
    <xf numFmtId="49" fontId="3" fillId="4" borderId="61" xfId="0" applyNumberFormat="1" applyFont="1" applyFill="1" applyBorder="1" applyAlignment="1" applyProtection="1">
      <alignment horizontal="center" vertical="center" wrapText="1"/>
      <protection locked="0"/>
    </xf>
    <xf numFmtId="0" fontId="3" fillId="4" borderId="207" xfId="0" quotePrefix="1" applyFont="1" applyFill="1" applyBorder="1" applyAlignment="1" applyProtection="1">
      <alignment horizontal="center" vertical="center" wrapText="1"/>
      <protection locked="0"/>
    </xf>
    <xf numFmtId="0" fontId="3" fillId="4" borderId="184" xfId="0" quotePrefix="1" applyFont="1" applyFill="1" applyBorder="1" applyAlignment="1" applyProtection="1">
      <alignment horizontal="center" vertical="center" wrapText="1"/>
      <protection locked="0"/>
    </xf>
    <xf numFmtId="0" fontId="3" fillId="4" borderId="203" xfId="0" quotePrefix="1" applyFont="1" applyFill="1" applyBorder="1" applyAlignment="1" applyProtection="1">
      <alignment horizontal="center" vertical="center" wrapText="1"/>
      <protection locked="0"/>
    </xf>
    <xf numFmtId="0" fontId="3" fillId="4" borderId="94" xfId="0" applyFont="1" applyFill="1" applyBorder="1" applyAlignment="1" applyProtection="1">
      <alignment horizontal="center" vertical="center"/>
      <protection locked="0"/>
    </xf>
    <xf numFmtId="0" fontId="3" fillId="4" borderId="67" xfId="0" applyFont="1" applyFill="1" applyBorder="1" applyAlignment="1" applyProtection="1">
      <alignment horizontal="center" vertical="center"/>
      <protection locked="0"/>
    </xf>
    <xf numFmtId="0" fontId="3" fillId="4" borderId="61" xfId="0" applyFont="1" applyFill="1" applyBorder="1" applyAlignment="1" applyProtection="1">
      <alignment horizontal="center" vertical="center"/>
      <protection locked="0"/>
    </xf>
    <xf numFmtId="0" fontId="3" fillId="4" borderId="217" xfId="0" applyFont="1" applyFill="1" applyBorder="1" applyAlignment="1" applyProtection="1">
      <alignment horizontal="center" vertical="center" wrapText="1"/>
      <protection locked="0"/>
    </xf>
    <xf numFmtId="0" fontId="3" fillId="4" borderId="128" xfId="0" applyFont="1" applyFill="1" applyBorder="1" applyAlignment="1" applyProtection="1">
      <alignment horizontal="center" vertical="center" wrapText="1"/>
      <protection locked="0"/>
    </xf>
    <xf numFmtId="0" fontId="3" fillId="4" borderId="232" xfId="0" applyFont="1" applyFill="1" applyBorder="1" applyAlignment="1" applyProtection="1">
      <alignment horizontal="center" vertical="center" wrapText="1"/>
      <protection locked="0"/>
    </xf>
    <xf numFmtId="0" fontId="3" fillId="4" borderId="234" xfId="0" applyFont="1" applyFill="1" applyBorder="1" applyAlignment="1" applyProtection="1">
      <alignment horizontal="center" vertical="center" wrapText="1"/>
      <protection locked="0"/>
    </xf>
    <xf numFmtId="0" fontId="3" fillId="4" borderId="233" xfId="0" applyFont="1" applyFill="1" applyBorder="1" applyAlignment="1" applyProtection="1">
      <alignment horizontal="center" vertical="center" wrapText="1"/>
      <protection locked="0"/>
    </xf>
    <xf numFmtId="0" fontId="3" fillId="4" borderId="109" xfId="0" applyFont="1" applyFill="1" applyBorder="1" applyAlignment="1" applyProtection="1">
      <alignment horizontal="center" vertical="center" wrapText="1"/>
      <protection locked="0"/>
    </xf>
    <xf numFmtId="49" fontId="3" fillId="4" borderId="207" xfId="0" quotePrefix="1" applyNumberFormat="1" applyFont="1" applyFill="1" applyBorder="1" applyAlignment="1" applyProtection="1">
      <alignment horizontal="center" vertical="center" wrapText="1"/>
      <protection locked="0"/>
    </xf>
    <xf numFmtId="49" fontId="3" fillId="4" borderId="184" xfId="0" quotePrefix="1" applyNumberFormat="1" applyFont="1" applyFill="1" applyBorder="1" applyAlignment="1" applyProtection="1">
      <alignment horizontal="center" vertical="center" wrapText="1"/>
      <protection locked="0"/>
    </xf>
    <xf numFmtId="49" fontId="3" fillId="4" borderId="203" xfId="0" quotePrefix="1" applyNumberFormat="1" applyFont="1" applyFill="1" applyBorder="1" applyAlignment="1" applyProtection="1">
      <alignment horizontal="center" vertical="center" wrapText="1"/>
      <protection locked="0"/>
    </xf>
    <xf numFmtId="49" fontId="3" fillId="4" borderId="94" xfId="0" applyNumberFormat="1" applyFont="1" applyFill="1" applyBorder="1" applyAlignment="1" applyProtection="1">
      <alignment horizontal="center" vertical="center"/>
      <protection locked="0"/>
    </xf>
    <xf numFmtId="49" fontId="3" fillId="4" borderId="67" xfId="0" applyNumberFormat="1" applyFont="1" applyFill="1" applyBorder="1" applyAlignment="1" applyProtection="1">
      <alignment horizontal="center" vertical="center"/>
      <protection locked="0"/>
    </xf>
    <xf numFmtId="49" fontId="3" fillId="4" borderId="61" xfId="0" applyNumberFormat="1" applyFont="1" applyFill="1" applyBorder="1" applyAlignment="1" applyProtection="1">
      <alignment horizontal="center" vertical="center"/>
      <protection locked="0"/>
    </xf>
    <xf numFmtId="49" fontId="3" fillId="4" borderId="217" xfId="0" applyNumberFormat="1" applyFont="1" applyFill="1" applyBorder="1" applyAlignment="1" applyProtection="1">
      <alignment horizontal="center" vertical="center" wrapText="1"/>
      <protection locked="0"/>
    </xf>
    <xf numFmtId="49" fontId="3" fillId="4" borderId="128" xfId="0" applyNumberFormat="1" applyFont="1" applyFill="1" applyBorder="1" applyAlignment="1" applyProtection="1">
      <alignment horizontal="center" vertical="center" wrapText="1"/>
      <protection locked="0"/>
    </xf>
    <xf numFmtId="49" fontId="3" fillId="4" borderId="232" xfId="0" applyNumberFormat="1" applyFont="1" applyFill="1" applyBorder="1" applyAlignment="1" applyProtection="1">
      <alignment horizontal="center" vertical="center" wrapText="1"/>
      <protection locked="0"/>
    </xf>
    <xf numFmtId="49" fontId="3" fillId="4" borderId="234" xfId="0" applyNumberFormat="1" applyFont="1" applyFill="1" applyBorder="1" applyAlignment="1" applyProtection="1">
      <alignment horizontal="center" vertical="center" wrapText="1"/>
      <protection locked="0"/>
    </xf>
    <xf numFmtId="49" fontId="3" fillId="4" borderId="233" xfId="0" applyNumberFormat="1" applyFont="1" applyFill="1" applyBorder="1" applyAlignment="1" applyProtection="1">
      <alignment horizontal="center" vertical="center" wrapText="1"/>
      <protection locked="0"/>
    </xf>
    <xf numFmtId="49" fontId="3" fillId="4" borderId="109" xfId="0" applyNumberFormat="1" applyFont="1" applyFill="1" applyBorder="1" applyAlignment="1" applyProtection="1">
      <alignment horizontal="center" vertical="center" wrapText="1"/>
      <protection locked="0"/>
    </xf>
    <xf numFmtId="49" fontId="3" fillId="4" borderId="201" xfId="0" applyNumberFormat="1" applyFont="1" applyFill="1" applyBorder="1" applyAlignment="1" applyProtection="1">
      <alignment horizontal="center" vertical="center" wrapText="1"/>
      <protection locked="0"/>
    </xf>
    <xf numFmtId="49" fontId="3" fillId="4" borderId="66" xfId="0" applyNumberFormat="1" applyFont="1" applyFill="1" applyBorder="1" applyAlignment="1" applyProtection="1">
      <alignment horizontal="center" vertical="center" wrapText="1"/>
      <protection locked="0"/>
    </xf>
    <xf numFmtId="49" fontId="3" fillId="4" borderId="60" xfId="0" applyNumberFormat="1" applyFont="1" applyFill="1" applyBorder="1" applyAlignment="1" applyProtection="1">
      <alignment horizontal="center" vertical="center" wrapText="1"/>
      <protection locked="0"/>
    </xf>
    <xf numFmtId="49" fontId="3" fillId="4" borderId="241" xfId="0" applyNumberFormat="1" applyFont="1" applyFill="1" applyBorder="1" applyAlignment="1" applyProtection="1">
      <alignment horizontal="center" vertical="center"/>
      <protection locked="0"/>
    </xf>
    <xf numFmtId="49" fontId="3" fillId="4" borderId="109" xfId="0" applyNumberFormat="1" applyFont="1" applyFill="1" applyBorder="1" applyAlignment="1" applyProtection="1">
      <alignment horizontal="center" vertical="center"/>
      <protection locked="0"/>
    </xf>
    <xf numFmtId="49" fontId="3" fillId="4" borderId="41" xfId="0" applyNumberFormat="1" applyFont="1" applyFill="1" applyBorder="1" applyAlignment="1" applyProtection="1">
      <alignment horizontal="center" vertical="center" wrapText="1"/>
      <protection locked="0"/>
    </xf>
    <xf numFmtId="49" fontId="3" fillId="4" borderId="231" xfId="0" applyNumberFormat="1" applyFont="1" applyFill="1" applyBorder="1" applyAlignment="1" applyProtection="1">
      <alignment horizontal="center" vertical="center" wrapText="1"/>
      <protection locked="0"/>
    </xf>
    <xf numFmtId="49" fontId="3" fillId="4" borderId="3" xfId="0" applyNumberFormat="1" applyFont="1" applyFill="1" applyBorder="1" applyAlignment="1" applyProtection="1">
      <alignment horizontal="center" vertical="center" wrapText="1"/>
      <protection locked="0"/>
    </xf>
    <xf numFmtId="49" fontId="3" fillId="4" borderId="62" xfId="0" applyNumberFormat="1" applyFont="1" applyFill="1" applyBorder="1" applyAlignment="1" applyProtection="1">
      <alignment horizontal="center" vertical="center" wrapText="1"/>
      <protection locked="0"/>
    </xf>
    <xf numFmtId="49" fontId="3" fillId="4" borderId="77" xfId="0" applyNumberFormat="1" applyFont="1" applyFill="1" applyBorder="1" applyAlignment="1" applyProtection="1">
      <alignment horizontal="center" wrapText="1"/>
      <protection locked="0"/>
    </xf>
    <xf numFmtId="49" fontId="3" fillId="4" borderId="61" xfId="0" applyNumberFormat="1" applyFont="1" applyFill="1" applyBorder="1" applyAlignment="1" applyProtection="1">
      <alignment horizontal="center" wrapText="1"/>
      <protection locked="0"/>
    </xf>
    <xf numFmtId="49" fontId="3" fillId="4" borderId="226" xfId="0" applyNumberFormat="1" applyFont="1" applyFill="1" applyBorder="1" applyAlignment="1" applyProtection="1">
      <alignment horizontal="center" vertical="center" wrapText="1"/>
      <protection locked="0"/>
    </xf>
    <xf numFmtId="49" fontId="3" fillId="4" borderId="203" xfId="0" applyNumberFormat="1" applyFont="1" applyFill="1" applyBorder="1" applyAlignment="1" applyProtection="1">
      <alignment horizontal="center" vertical="center" wrapText="1"/>
      <protection locked="0"/>
    </xf>
    <xf numFmtId="0" fontId="3" fillId="4" borderId="41" xfId="0" applyFont="1" applyFill="1" applyBorder="1" applyAlignment="1" applyProtection="1">
      <alignment horizontal="center" vertical="center" wrapText="1"/>
      <protection locked="0"/>
    </xf>
    <xf numFmtId="0" fontId="3" fillId="4" borderId="231"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62" xfId="0" applyFont="1" applyFill="1" applyBorder="1" applyAlignment="1" applyProtection="1">
      <alignment horizontal="center" vertical="center" wrapText="1"/>
      <protection locked="0"/>
    </xf>
    <xf numFmtId="0" fontId="3" fillId="4" borderId="77" xfId="0" applyFont="1" applyFill="1" applyBorder="1" applyAlignment="1" applyProtection="1">
      <alignment horizontal="center" wrapText="1"/>
      <protection locked="0"/>
    </xf>
    <xf numFmtId="0" fontId="3" fillId="4" borderId="61" xfId="0" applyFont="1" applyFill="1" applyBorder="1" applyAlignment="1" applyProtection="1">
      <alignment horizontal="center" wrapText="1"/>
      <protection locked="0"/>
    </xf>
    <xf numFmtId="0" fontId="3" fillId="4" borderId="238" xfId="0" applyFont="1" applyFill="1" applyBorder="1" applyAlignment="1" applyProtection="1">
      <alignment horizontal="center" vertical="center" wrapText="1"/>
      <protection locked="0"/>
    </xf>
    <xf numFmtId="0" fontId="3" fillId="4" borderId="77" xfId="0" applyFont="1" applyFill="1" applyBorder="1" applyAlignment="1" applyProtection="1">
      <alignment horizontal="center" vertical="center" wrapText="1"/>
      <protection locked="0"/>
    </xf>
    <xf numFmtId="0" fontId="3" fillId="4" borderId="61" xfId="0" applyFont="1" applyFill="1" applyBorder="1" applyAlignment="1" applyProtection="1">
      <alignment horizontal="center" vertical="center" wrapText="1"/>
      <protection locked="0"/>
    </xf>
    <xf numFmtId="0" fontId="3" fillId="4" borderId="48" xfId="0" applyFont="1" applyFill="1" applyBorder="1" applyAlignment="1" applyProtection="1">
      <alignment horizontal="center" vertical="center" wrapText="1"/>
      <protection locked="0"/>
    </xf>
    <xf numFmtId="0" fontId="3" fillId="4" borderId="237" xfId="0" applyFont="1" applyFill="1" applyBorder="1" applyAlignment="1" applyProtection="1">
      <alignment horizontal="center" vertical="center" wrapText="1"/>
      <protection locked="0"/>
    </xf>
    <xf numFmtId="1" fontId="3" fillId="9" borderId="11" xfId="0" applyNumberFormat="1" applyFont="1" applyFill="1" applyBorder="1" applyAlignment="1" applyProtection="1">
      <alignment horizontal="center" vertical="center" wrapText="1"/>
      <protection locked="0"/>
    </xf>
    <xf numFmtId="1" fontId="3" fillId="9" borderId="209" xfId="0" applyNumberFormat="1" applyFont="1" applyFill="1" applyBorder="1" applyAlignment="1" applyProtection="1">
      <alignment horizontal="center" vertical="center" wrapText="1"/>
      <protection locked="0"/>
    </xf>
    <xf numFmtId="1" fontId="3" fillId="9" borderId="13" xfId="0" applyNumberFormat="1" applyFont="1" applyFill="1" applyBorder="1" applyAlignment="1" applyProtection="1">
      <alignment horizontal="center" vertical="center" wrapText="1"/>
      <protection locked="0"/>
    </xf>
    <xf numFmtId="1" fontId="3" fillId="9" borderId="211" xfId="0" applyNumberFormat="1" applyFont="1" applyFill="1" applyBorder="1" applyAlignment="1" applyProtection="1">
      <alignment horizontal="center" vertical="center" wrapText="1"/>
      <protection locked="0"/>
    </xf>
    <xf numFmtId="1" fontId="3" fillId="9" borderId="4" xfId="0" applyNumberFormat="1" applyFont="1" applyFill="1" applyBorder="1" applyAlignment="1" applyProtection="1">
      <alignment horizontal="center" vertical="center" wrapText="1"/>
      <protection locked="0"/>
    </xf>
    <xf numFmtId="1" fontId="3" fillId="9" borderId="5" xfId="0" applyNumberFormat="1" applyFont="1" applyFill="1" applyBorder="1" applyAlignment="1" applyProtection="1">
      <alignment horizontal="center" vertical="center" wrapText="1"/>
      <protection locked="0"/>
    </xf>
    <xf numFmtId="0" fontId="3" fillId="4" borderId="218" xfId="0" quotePrefix="1" applyFont="1" applyFill="1" applyBorder="1" applyAlignment="1" applyProtection="1">
      <alignment horizontal="center" vertical="center" wrapText="1"/>
      <protection locked="0"/>
    </xf>
    <xf numFmtId="0" fontId="3" fillId="4" borderId="216" xfId="0" quotePrefix="1" applyFont="1" applyFill="1" applyBorder="1" applyAlignment="1" applyProtection="1">
      <alignment horizontal="center" vertical="center" wrapText="1"/>
      <protection locked="0"/>
    </xf>
    <xf numFmtId="0" fontId="3" fillId="4" borderId="215" xfId="0" quotePrefix="1" applyFont="1" applyFill="1" applyBorder="1" applyAlignment="1" applyProtection="1">
      <alignment horizontal="center" vertical="center" wrapText="1"/>
      <protection locked="0"/>
    </xf>
    <xf numFmtId="0" fontId="3" fillId="4" borderId="134" xfId="0" applyFont="1" applyFill="1" applyBorder="1" applyAlignment="1" applyProtection="1">
      <alignment horizontal="center" wrapText="1"/>
      <protection locked="0"/>
    </xf>
    <xf numFmtId="0" fontId="3" fillId="4" borderId="46" xfId="0" applyFont="1" applyFill="1" applyBorder="1" applyAlignment="1" applyProtection="1">
      <alignment horizontal="center" wrapText="1"/>
      <protection locked="0"/>
    </xf>
    <xf numFmtId="0" fontId="3" fillId="4" borderId="150" xfId="0" applyFont="1" applyFill="1" applyBorder="1" applyAlignment="1" applyProtection="1">
      <alignment horizontal="center" wrapText="1"/>
      <protection locked="0"/>
    </xf>
    <xf numFmtId="0" fontId="3" fillId="4" borderId="221" xfId="0" applyFont="1" applyFill="1" applyBorder="1" applyAlignment="1" applyProtection="1">
      <alignment horizontal="center" wrapText="1"/>
      <protection locked="0"/>
    </xf>
    <xf numFmtId="0" fontId="3" fillId="4" borderId="220" xfId="0" applyFont="1" applyFill="1" applyBorder="1" applyAlignment="1" applyProtection="1">
      <alignment horizontal="center" wrapText="1"/>
      <protection locked="0"/>
    </xf>
    <xf numFmtId="0" fontId="3" fillId="4" borderId="219" xfId="0" applyFont="1" applyFill="1" applyBorder="1" applyAlignment="1" applyProtection="1">
      <alignment horizontal="center" wrapText="1"/>
      <protection locked="0"/>
    </xf>
    <xf numFmtId="0" fontId="3" fillId="4" borderId="218" xfId="0" applyFont="1" applyFill="1" applyBorder="1" applyAlignment="1" applyProtection="1">
      <alignment horizontal="center" vertical="center" wrapText="1"/>
      <protection locked="0"/>
    </xf>
    <xf numFmtId="0" fontId="3" fillId="4" borderId="216" xfId="0" applyFont="1" applyFill="1" applyBorder="1" applyAlignment="1" applyProtection="1">
      <alignment horizontal="center" vertical="center" wrapText="1"/>
      <protection locked="0"/>
    </xf>
    <xf numFmtId="0" fontId="3" fillId="4" borderId="215" xfId="0" applyFont="1" applyFill="1" applyBorder="1" applyAlignment="1" applyProtection="1">
      <alignment horizontal="center" vertical="center" wrapText="1"/>
      <protection locked="0"/>
    </xf>
    <xf numFmtId="0" fontId="3" fillId="4" borderId="201" xfId="0" applyFont="1" applyFill="1" applyBorder="1" applyAlignment="1" applyProtection="1">
      <alignment horizontal="center" vertical="center" wrapText="1"/>
      <protection locked="0"/>
    </xf>
    <xf numFmtId="0" fontId="3" fillId="4" borderId="124" xfId="0" applyFont="1" applyFill="1" applyBorder="1" applyAlignment="1" applyProtection="1">
      <alignment horizontal="center" vertical="center" wrapText="1"/>
      <protection locked="0"/>
    </xf>
    <xf numFmtId="0" fontId="3" fillId="4" borderId="123" xfId="0" applyFont="1" applyFill="1" applyBorder="1" applyAlignment="1" applyProtection="1">
      <alignment horizontal="center" vertical="center" wrapText="1"/>
      <protection locked="0"/>
    </xf>
    <xf numFmtId="0" fontId="21" fillId="9" borderId="182" xfId="0" quotePrefix="1" applyFont="1" applyFill="1" applyBorder="1" applyAlignment="1" applyProtection="1">
      <alignment horizontal="center" vertical="center" wrapText="1"/>
      <protection locked="0"/>
    </xf>
    <xf numFmtId="0" fontId="21" fillId="9" borderId="222" xfId="0" quotePrefix="1" applyFont="1" applyFill="1" applyBorder="1" applyAlignment="1" applyProtection="1">
      <alignment horizontal="center" vertical="center" wrapText="1"/>
      <protection locked="0"/>
    </xf>
    <xf numFmtId="0" fontId="21" fillId="9" borderId="38" xfId="0" quotePrefix="1" applyFont="1" applyFill="1" applyBorder="1" applyAlignment="1" applyProtection="1">
      <alignment horizontal="center" vertical="center" wrapText="1"/>
      <protection locked="0"/>
    </xf>
    <xf numFmtId="0" fontId="3" fillId="9" borderId="103" xfId="0" applyFont="1" applyFill="1" applyBorder="1" applyAlignment="1" applyProtection="1">
      <alignment horizontal="center" vertical="center"/>
      <protection locked="0"/>
    </xf>
    <xf numFmtId="0" fontId="3" fillId="9" borderId="9" xfId="0" applyFont="1" applyFill="1" applyBorder="1" applyAlignment="1" applyProtection="1">
      <alignment horizontal="center" vertical="center"/>
      <protection locked="0"/>
    </xf>
    <xf numFmtId="0" fontId="3" fillId="9" borderId="25" xfId="0" applyFont="1" applyFill="1" applyBorder="1" applyAlignment="1" applyProtection="1">
      <alignment horizontal="center" vertical="center"/>
      <protection locked="0"/>
    </xf>
    <xf numFmtId="1" fontId="3" fillId="9" borderId="171" xfId="0" applyNumberFormat="1" applyFont="1" applyFill="1" applyBorder="1" applyAlignment="1" applyProtection="1">
      <alignment horizontal="center" vertical="center" wrapText="1"/>
      <protection locked="0"/>
    </xf>
    <xf numFmtId="1" fontId="3" fillId="9" borderId="44" xfId="0" applyNumberFormat="1" applyFont="1" applyFill="1" applyBorder="1" applyAlignment="1" applyProtection="1">
      <alignment horizontal="center" vertical="center" wrapText="1"/>
      <protection locked="0"/>
    </xf>
    <xf numFmtId="1" fontId="3" fillId="9" borderId="170" xfId="0" applyNumberFormat="1" applyFont="1" applyFill="1" applyBorder="1" applyAlignment="1" applyProtection="1">
      <alignment horizontal="center" vertical="center" wrapText="1"/>
      <protection locked="0"/>
    </xf>
    <xf numFmtId="1" fontId="3" fillId="9" borderId="43" xfId="0" applyNumberFormat="1" applyFont="1" applyFill="1" applyBorder="1" applyAlignment="1" applyProtection="1">
      <alignment horizontal="center" vertical="center" wrapText="1"/>
      <protection locked="0"/>
    </xf>
    <xf numFmtId="1" fontId="3" fillId="9" borderId="3" xfId="0" applyNumberFormat="1" applyFont="1" applyFill="1" applyBorder="1" applyAlignment="1" applyProtection="1">
      <alignment horizontal="center" vertical="center" wrapText="1"/>
      <protection locked="0"/>
    </xf>
    <xf numFmtId="1" fontId="3" fillId="9" borderId="1" xfId="0" applyNumberFormat="1" applyFont="1" applyFill="1" applyBorder="1" applyAlignment="1" applyProtection="1">
      <alignment horizontal="center" vertical="center" wrapText="1"/>
      <protection locked="0"/>
    </xf>
    <xf numFmtId="1" fontId="3" fillId="9" borderId="7" xfId="0" applyNumberFormat="1" applyFont="1" applyFill="1" applyBorder="1" applyAlignment="1" applyProtection="1">
      <alignment horizontal="center" vertical="center" wrapText="1"/>
      <protection locked="0"/>
    </xf>
    <xf numFmtId="1" fontId="3" fillId="9" borderId="6" xfId="0" applyNumberFormat="1" applyFont="1" applyFill="1" applyBorder="1" applyAlignment="1" applyProtection="1">
      <alignment horizontal="center" vertical="center" wrapText="1"/>
      <protection locked="0"/>
    </xf>
    <xf numFmtId="0" fontId="3" fillId="9" borderId="3"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0" fontId="3" fillId="4" borderId="207" xfId="0" applyFont="1" applyFill="1" applyBorder="1" applyAlignment="1" applyProtection="1">
      <alignment horizontal="center" vertical="center" wrapText="1"/>
      <protection locked="0"/>
    </xf>
    <xf numFmtId="0" fontId="3" fillId="4" borderId="203" xfId="0" applyFont="1" applyFill="1" applyBorder="1" applyAlignment="1" applyProtection="1">
      <alignment horizontal="center" vertical="center" wrapText="1"/>
      <protection locked="0"/>
    </xf>
    <xf numFmtId="0" fontId="3" fillId="4" borderId="206" xfId="0" applyFont="1" applyFill="1" applyBorder="1" applyAlignment="1" applyProtection="1">
      <alignment horizontal="center" vertical="center" wrapText="1"/>
      <protection locked="0"/>
    </xf>
    <xf numFmtId="0" fontId="3" fillId="4" borderId="205" xfId="0" applyFont="1" applyFill="1" applyBorder="1" applyAlignment="1" applyProtection="1">
      <alignment horizontal="center" vertical="center" wrapText="1"/>
      <protection locked="0"/>
    </xf>
    <xf numFmtId="0" fontId="3" fillId="4" borderId="204" xfId="0" applyFont="1" applyFill="1" applyBorder="1" applyAlignment="1" applyProtection="1">
      <alignment horizontal="center" vertical="center" wrapText="1"/>
      <protection locked="0"/>
    </xf>
    <xf numFmtId="0" fontId="3" fillId="4" borderId="178" xfId="0" applyFont="1" applyFill="1" applyBorder="1" applyAlignment="1" applyProtection="1">
      <alignment horizontal="center" vertical="center" wrapText="1"/>
      <protection locked="0"/>
    </xf>
    <xf numFmtId="0" fontId="3" fillId="4" borderId="113" xfId="0" applyFont="1" applyFill="1" applyBorder="1" applyAlignment="1" applyProtection="1">
      <alignment horizontal="center" vertical="center" wrapText="1"/>
      <protection locked="0"/>
    </xf>
    <xf numFmtId="0" fontId="3" fillId="4" borderId="202" xfId="0" applyFont="1" applyFill="1" applyBorder="1" applyAlignment="1" applyProtection="1">
      <alignment horizontal="center" vertical="center" wrapText="1"/>
      <protection locked="0"/>
    </xf>
    <xf numFmtId="0" fontId="3" fillId="4" borderId="94" xfId="0" applyFont="1" applyFill="1" applyBorder="1" applyAlignment="1" applyProtection="1">
      <alignment horizontal="center" vertical="center" wrapText="1"/>
      <protection locked="0"/>
    </xf>
    <xf numFmtId="0" fontId="3" fillId="4" borderId="197" xfId="0" applyFont="1" applyFill="1" applyBorder="1" applyAlignment="1" applyProtection="1">
      <alignment horizontal="center" vertical="center" wrapText="1"/>
      <protection locked="0"/>
    </xf>
    <xf numFmtId="0" fontId="3" fillId="4" borderId="194" xfId="0" applyFont="1" applyFill="1" applyBorder="1" applyAlignment="1" applyProtection="1">
      <alignment horizontal="center" vertical="center" wrapText="1"/>
      <protection locked="0"/>
    </xf>
    <xf numFmtId="0" fontId="3" fillId="4" borderId="135" xfId="0" applyFont="1" applyFill="1" applyBorder="1" applyAlignment="1" applyProtection="1">
      <alignment horizontal="center" vertical="center" wrapText="1"/>
      <protection locked="0"/>
    </xf>
    <xf numFmtId="0" fontId="3" fillId="4" borderId="60" xfId="0" applyFont="1" applyFill="1" applyBorder="1" applyAlignment="1" applyProtection="1">
      <alignment horizontal="center" vertical="center" wrapText="1"/>
      <protection locked="0"/>
    </xf>
    <xf numFmtId="0" fontId="3" fillId="4" borderId="112"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left" vertical="center" wrapText="1"/>
      <protection locked="0"/>
    </xf>
    <xf numFmtId="0" fontId="2" fillId="4" borderId="10" xfId="0" applyFont="1" applyFill="1" applyBorder="1" applyAlignment="1" applyProtection="1">
      <alignment horizontal="left" vertical="center" wrapText="1"/>
      <protection locked="0"/>
    </xf>
    <xf numFmtId="0" fontId="2" fillId="4" borderId="5" xfId="0" applyFont="1" applyFill="1" applyBorder="1" applyAlignment="1" applyProtection="1">
      <alignment horizontal="left" vertical="center" wrapText="1"/>
      <protection locked="0"/>
    </xf>
    <xf numFmtId="0" fontId="2" fillId="4" borderId="137" xfId="0" applyFont="1" applyFill="1" applyBorder="1" applyAlignment="1" applyProtection="1">
      <alignment horizontal="left" vertical="center"/>
      <protection locked="0"/>
    </xf>
    <xf numFmtId="0" fontId="2" fillId="4" borderId="167" xfId="0" applyFont="1" applyFill="1" applyBorder="1" applyAlignment="1" applyProtection="1">
      <alignment horizontal="left" vertical="center"/>
      <protection locked="0"/>
    </xf>
    <xf numFmtId="0" fontId="2" fillId="4" borderId="23" xfId="0" applyFont="1" applyFill="1" applyBorder="1" applyAlignment="1" applyProtection="1">
      <alignment horizontal="left" vertical="center"/>
      <protection locked="0"/>
    </xf>
    <xf numFmtId="0" fontId="2" fillId="0" borderId="79" xfId="0" applyFont="1" applyBorder="1" applyAlignment="1" applyProtection="1">
      <alignment horizontal="left"/>
      <protection locked="0"/>
    </xf>
    <xf numFmtId="0" fontId="3" fillId="4" borderId="103"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3" fillId="4" borderId="171" xfId="0" applyFont="1" applyFill="1" applyBorder="1" applyAlignment="1" applyProtection="1">
      <alignment horizontal="center"/>
      <protection locked="0"/>
    </xf>
    <xf numFmtId="0" fontId="3" fillId="4" borderId="170" xfId="0" applyFont="1" applyFill="1" applyBorder="1" applyAlignment="1" applyProtection="1">
      <alignment horizontal="center"/>
      <protection locked="0"/>
    </xf>
    <xf numFmtId="0" fontId="2" fillId="4" borderId="103" xfId="0" quotePrefix="1" applyFont="1" applyFill="1" applyBorder="1" applyAlignment="1" applyProtection="1">
      <alignment horizontal="center" vertical="center" wrapText="1"/>
      <protection locked="0"/>
    </xf>
    <xf numFmtId="0" fontId="2" fillId="4" borderId="25" xfId="0" quotePrefix="1" applyFont="1" applyFill="1" applyBorder="1" applyAlignment="1" applyProtection="1">
      <alignment horizontal="center" vertical="center" wrapText="1"/>
      <protection locked="0"/>
    </xf>
    <xf numFmtId="0" fontId="3" fillId="4" borderId="171" xfId="0" applyFont="1" applyFill="1" applyBorder="1" applyAlignment="1" applyProtection="1">
      <alignment horizontal="left" wrapText="1"/>
      <protection locked="0"/>
    </xf>
    <xf numFmtId="0" fontId="3" fillId="4" borderId="44" xfId="0" applyFont="1" applyFill="1" applyBorder="1" applyAlignment="1" applyProtection="1">
      <alignment horizontal="left" wrapText="1"/>
      <protection locked="0"/>
    </xf>
    <xf numFmtId="0" fontId="3" fillId="4" borderId="43" xfId="0" applyFont="1" applyFill="1" applyBorder="1" applyAlignment="1" applyProtection="1">
      <alignment horizontal="left" wrapText="1"/>
      <protection locked="0"/>
    </xf>
    <xf numFmtId="0" fontId="2" fillId="4" borderId="4" xfId="0" applyFont="1" applyFill="1" applyBorder="1" applyAlignment="1" applyProtection="1">
      <alignment horizontal="left"/>
      <protection locked="0"/>
    </xf>
    <xf numFmtId="0" fontId="2" fillId="4" borderId="10" xfId="0" applyFont="1" applyFill="1" applyBorder="1" applyAlignment="1" applyProtection="1">
      <alignment horizontal="left"/>
      <protection locked="0"/>
    </xf>
    <xf numFmtId="0" fontId="2" fillId="4" borderId="5" xfId="0" applyFont="1" applyFill="1" applyBorder="1" applyAlignment="1" applyProtection="1">
      <alignment horizontal="left"/>
      <protection locked="0"/>
    </xf>
    <xf numFmtId="0" fontId="2" fillId="4" borderId="4" xfId="0" applyFont="1" applyFill="1" applyBorder="1" applyAlignment="1" applyProtection="1">
      <alignment horizontal="left" vertical="center"/>
      <protection locked="0"/>
    </xf>
    <xf numFmtId="0" fontId="2" fillId="4" borderId="10" xfId="0" applyFont="1" applyFill="1" applyBorder="1" applyAlignment="1" applyProtection="1">
      <alignment horizontal="left" vertical="center"/>
      <protection locked="0"/>
    </xf>
    <xf numFmtId="0" fontId="2" fillId="4" borderId="5" xfId="0" applyFont="1" applyFill="1" applyBorder="1" applyAlignment="1" applyProtection="1">
      <alignment horizontal="left" vertical="center"/>
      <protection locked="0"/>
    </xf>
    <xf numFmtId="0" fontId="3" fillId="4" borderId="179" xfId="0" applyFont="1" applyFill="1" applyBorder="1" applyAlignment="1" applyProtection="1">
      <alignment horizontal="center" vertical="center" wrapText="1"/>
      <protection locked="0"/>
    </xf>
    <xf numFmtId="0" fontId="3" fillId="4" borderId="180" xfId="0" applyFont="1" applyFill="1" applyBorder="1" applyAlignment="1" applyProtection="1">
      <alignment horizontal="center" vertical="center" wrapText="1"/>
      <protection locked="0"/>
    </xf>
    <xf numFmtId="0" fontId="3" fillId="4" borderId="43" xfId="0" applyFont="1" applyFill="1" applyBorder="1" applyAlignment="1" applyProtection="1">
      <alignment horizontal="center" vertical="center" wrapText="1"/>
      <protection locked="0"/>
    </xf>
    <xf numFmtId="0" fontId="3" fillId="4" borderId="176" xfId="0" applyFont="1" applyFill="1" applyBorder="1" applyAlignment="1" applyProtection="1">
      <alignment horizontal="center"/>
      <protection locked="0"/>
    </xf>
    <xf numFmtId="0" fontId="3" fillId="4" borderId="175" xfId="0" applyFont="1" applyFill="1" applyBorder="1" applyAlignment="1" applyProtection="1">
      <alignment horizontal="center"/>
      <protection locked="0"/>
    </xf>
    <xf numFmtId="0" fontId="3" fillId="4" borderId="174" xfId="0" applyFont="1" applyFill="1" applyBorder="1" applyAlignment="1" applyProtection="1">
      <alignment horizontal="center"/>
      <protection locked="0"/>
    </xf>
    <xf numFmtId="0" fontId="3" fillId="4" borderId="171" xfId="0" applyFont="1" applyFill="1" applyBorder="1" applyAlignment="1" applyProtection="1">
      <alignment horizontal="left" vertical="center"/>
      <protection locked="0"/>
    </xf>
    <xf numFmtId="0" fontId="3" fillId="4" borderId="44" xfId="0" applyFont="1" applyFill="1" applyBorder="1" applyAlignment="1" applyProtection="1">
      <alignment horizontal="left" vertical="center"/>
      <protection locked="0"/>
    </xf>
    <xf numFmtId="0" fontId="3" fillId="4" borderId="170" xfId="0" applyFont="1" applyFill="1" applyBorder="1" applyAlignment="1" applyProtection="1">
      <alignment horizontal="left" vertical="center"/>
      <protection locked="0"/>
    </xf>
    <xf numFmtId="0" fontId="3" fillId="4" borderId="182" xfId="0" quotePrefix="1" applyFont="1" applyFill="1" applyBorder="1" applyAlignment="1" applyProtection="1">
      <alignment horizontal="center" vertical="center" wrapText="1"/>
      <protection locked="0"/>
    </xf>
    <xf numFmtId="0" fontId="3" fillId="4" borderId="38" xfId="0" quotePrefix="1" applyFont="1" applyFill="1" applyBorder="1" applyAlignment="1" applyProtection="1">
      <alignment horizontal="center" vertical="center" wrapText="1"/>
      <protection locked="0"/>
    </xf>
    <xf numFmtId="0" fontId="3" fillId="4" borderId="148" xfId="0" applyFont="1" applyFill="1" applyBorder="1" applyAlignment="1" applyProtection="1">
      <alignment horizontal="center" vertical="center" wrapText="1"/>
      <protection locked="0"/>
    </xf>
    <xf numFmtId="0" fontId="3" fillId="4" borderId="79" xfId="0" applyFont="1" applyFill="1" applyBorder="1" applyAlignment="1" applyProtection="1">
      <alignment horizontal="center" vertical="center" wrapText="1"/>
      <protection locked="0"/>
    </xf>
    <xf numFmtId="0" fontId="3" fillId="4" borderId="118" xfId="0" applyFont="1" applyFill="1" applyBorder="1" applyAlignment="1" applyProtection="1">
      <alignment horizontal="center" vertical="center" wrapText="1"/>
      <protection locked="0"/>
    </xf>
    <xf numFmtId="0" fontId="3" fillId="4" borderId="177" xfId="0" applyFont="1" applyFill="1" applyBorder="1" applyAlignment="1" applyProtection="1">
      <alignment horizontal="center" vertical="center" wrapText="1"/>
      <protection locked="0"/>
    </xf>
    <xf numFmtId="0" fontId="3" fillId="4" borderId="181" xfId="0" applyFont="1" applyFill="1" applyBorder="1" applyAlignment="1" applyProtection="1">
      <alignment horizontal="center" vertical="center" wrapText="1"/>
      <protection locked="0"/>
    </xf>
    <xf numFmtId="0" fontId="3" fillId="4" borderId="34" xfId="0" applyFont="1" applyFill="1" applyBorder="1" applyAlignment="1" applyProtection="1">
      <alignment horizontal="center" vertical="center" wrapText="1"/>
      <protection locked="0"/>
    </xf>
    <xf numFmtId="0" fontId="3" fillId="4" borderId="102" xfId="0" applyFont="1" applyFill="1" applyBorder="1" applyAlignment="1" applyProtection="1">
      <alignment horizontal="center" vertical="center" wrapText="1"/>
      <protection locked="0"/>
    </xf>
    <xf numFmtId="0" fontId="3" fillId="4" borderId="98"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0" fontId="3" fillId="4" borderId="5" xfId="0" applyFont="1" applyFill="1" applyBorder="1" applyAlignment="1" applyProtection="1">
      <alignment horizontal="left" vertical="center"/>
      <protection locked="0"/>
    </xf>
    <xf numFmtId="0" fontId="3" fillId="4" borderId="4" xfId="0" applyFont="1" applyFill="1" applyBorder="1" applyAlignment="1" applyProtection="1">
      <alignment horizontal="left" vertical="center" wrapText="1"/>
      <protection locked="0"/>
    </xf>
    <xf numFmtId="0" fontId="3" fillId="4" borderId="5" xfId="0" applyFont="1" applyFill="1" applyBorder="1" applyAlignment="1" applyProtection="1">
      <alignment horizontal="left" vertical="center" wrapText="1"/>
      <protection locked="0"/>
    </xf>
    <xf numFmtId="0" fontId="2" fillId="4" borderId="3" xfId="0"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3" fillId="4" borderId="137" xfId="0" applyFont="1" applyFill="1" applyBorder="1" applyAlignment="1" applyProtection="1">
      <alignment horizontal="left" vertical="center"/>
      <protection locked="0"/>
    </xf>
    <xf numFmtId="0" fontId="3" fillId="4" borderId="167" xfId="0"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3" fillId="4" borderId="100" xfId="0" applyFont="1" applyFill="1" applyBorder="1" applyAlignment="1" applyProtection="1">
      <alignment horizontal="center" vertical="center" wrapText="1"/>
      <protection locked="0"/>
    </xf>
    <xf numFmtId="0" fontId="3" fillId="4" borderId="82" xfId="0" applyFont="1" applyFill="1" applyBorder="1" applyAlignment="1" applyProtection="1">
      <alignment horizontal="center" vertical="center" wrapText="1"/>
      <protection locked="0"/>
    </xf>
    <xf numFmtId="0" fontId="3" fillId="4" borderId="166" xfId="0" applyFont="1" applyFill="1" applyBorder="1" applyAlignment="1" applyProtection="1">
      <alignment horizontal="center" vertical="center"/>
      <protection locked="0"/>
    </xf>
    <xf numFmtId="0" fontId="3" fillId="4" borderId="160" xfId="0" applyFont="1" applyFill="1" applyBorder="1" applyAlignment="1" applyProtection="1">
      <alignment horizontal="center" vertical="center"/>
      <protection locked="0"/>
    </xf>
    <xf numFmtId="0" fontId="3" fillId="4" borderId="75" xfId="0" applyFont="1" applyFill="1" applyBorder="1" applyAlignment="1" applyProtection="1">
      <alignment horizontal="center" vertical="center"/>
      <protection locked="0"/>
    </xf>
    <xf numFmtId="0" fontId="3" fillId="4" borderId="299" xfId="0" applyFont="1" applyFill="1" applyBorder="1" applyAlignment="1" applyProtection="1">
      <alignment horizontal="center" vertical="center"/>
      <protection locked="0"/>
    </xf>
    <xf numFmtId="0" fontId="3" fillId="4" borderId="300" xfId="0" applyFont="1" applyFill="1" applyBorder="1" applyAlignment="1" applyProtection="1">
      <alignment horizontal="center" vertical="center"/>
      <protection locked="0"/>
    </xf>
    <xf numFmtId="0" fontId="3" fillId="4" borderId="300" xfId="0" applyFont="1" applyFill="1" applyBorder="1" applyAlignment="1" applyProtection="1">
      <alignment horizontal="center" vertical="center" wrapText="1"/>
      <protection locked="0"/>
    </xf>
    <xf numFmtId="0" fontId="3" fillId="4" borderId="299" xfId="0" applyFont="1" applyFill="1" applyBorder="1" applyAlignment="1" applyProtection="1">
      <alignment horizontal="center" vertical="center" wrapText="1"/>
      <protection locked="0"/>
    </xf>
    <xf numFmtId="0" fontId="3" fillId="4" borderId="301" xfId="0" applyFont="1" applyFill="1" applyBorder="1" applyAlignment="1" applyProtection="1">
      <alignment horizontal="center" vertical="center"/>
      <protection locked="0"/>
    </xf>
    <xf numFmtId="0" fontId="3" fillId="4" borderId="165" xfId="0" applyFont="1" applyFill="1" applyBorder="1" applyAlignment="1" applyProtection="1">
      <alignment horizontal="center" vertical="center"/>
      <protection locked="0"/>
    </xf>
    <xf numFmtId="0" fontId="3" fillId="4" borderId="164" xfId="0" applyFont="1" applyFill="1" applyBorder="1" applyAlignment="1" applyProtection="1">
      <alignment horizontal="center" vertical="center"/>
      <protection locked="0"/>
    </xf>
    <xf numFmtId="0" fontId="3" fillId="4" borderId="302" xfId="0"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wrapText="1"/>
      <protection locked="0"/>
    </xf>
    <xf numFmtId="0" fontId="3" fillId="4" borderId="144" xfId="0" applyFont="1" applyFill="1" applyBorder="1" applyAlignment="1" applyProtection="1">
      <alignment horizontal="center" vertical="center" wrapText="1"/>
      <protection locked="0"/>
    </xf>
    <xf numFmtId="0" fontId="3" fillId="4" borderId="148" xfId="0" applyFont="1" applyFill="1" applyBorder="1" applyAlignment="1" applyProtection="1">
      <alignment horizontal="center" vertical="center"/>
      <protection locked="0"/>
    </xf>
    <xf numFmtId="0" fontId="3" fillId="4" borderId="146" xfId="0" applyFont="1" applyFill="1" applyBorder="1" applyAlignment="1" applyProtection="1">
      <alignment horizontal="center" vertical="center"/>
      <protection locked="0"/>
    </xf>
    <xf numFmtId="0" fontId="3" fillId="4" borderId="143"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protection locked="0"/>
    </xf>
    <xf numFmtId="0" fontId="3" fillId="4" borderId="151" xfId="0" applyFont="1" applyFill="1" applyBorder="1" applyAlignment="1" applyProtection="1">
      <alignment horizontal="center" vertical="center"/>
      <protection locked="0"/>
    </xf>
    <xf numFmtId="0" fontId="6" fillId="0" borderId="0" xfId="0" applyFont="1" applyAlignment="1" applyProtection="1">
      <alignment horizontal="center" vertical="center" textRotation="90" wrapText="1"/>
      <protection locked="0"/>
    </xf>
    <xf numFmtId="0" fontId="3" fillId="4" borderId="136" xfId="0" applyFont="1" applyFill="1" applyBorder="1" applyAlignment="1" applyProtection="1">
      <alignment horizontal="center" vertical="center" wrapText="1"/>
      <protection locked="0"/>
    </xf>
    <xf numFmtId="0" fontId="3" fillId="4" borderId="129" xfId="0" applyFont="1" applyFill="1" applyBorder="1" applyAlignment="1" applyProtection="1">
      <alignment horizontal="center" vertical="center" wrapText="1"/>
      <protection locked="0"/>
    </xf>
    <xf numFmtId="0" fontId="3" fillId="4" borderId="125" xfId="0" applyFont="1" applyFill="1" applyBorder="1" applyAlignment="1" applyProtection="1">
      <alignment horizontal="center" vertical="center" wrapText="1"/>
      <protection locked="0"/>
    </xf>
    <xf numFmtId="0" fontId="3" fillId="4" borderId="66" xfId="0" applyFont="1" applyFill="1" applyBorder="1" applyAlignment="1" applyProtection="1">
      <alignment horizontal="center" vertical="center" wrapText="1"/>
      <protection locked="0"/>
    </xf>
    <xf numFmtId="0" fontId="3" fillId="4" borderId="117" xfId="0" applyFont="1" applyFill="1" applyBorder="1" applyAlignment="1" applyProtection="1">
      <alignment horizontal="center" vertical="center" wrapText="1"/>
      <protection locked="0"/>
    </xf>
    <xf numFmtId="0" fontId="3" fillId="4" borderId="134" xfId="0" applyFont="1" applyFill="1" applyBorder="1" applyAlignment="1" applyProtection="1">
      <alignment horizontal="center" vertical="center" wrapText="1"/>
      <protection locked="0"/>
    </xf>
    <xf numFmtId="0" fontId="3" fillId="4" borderId="133" xfId="0" applyFont="1" applyFill="1" applyBorder="1" applyAlignment="1" applyProtection="1">
      <alignment horizontal="center" vertical="center" wrapText="1"/>
      <protection locked="0"/>
    </xf>
    <xf numFmtId="0" fontId="3" fillId="4" borderId="132" xfId="0" applyFont="1" applyFill="1" applyBorder="1" applyAlignment="1" applyProtection="1">
      <alignment horizontal="center" vertical="center" wrapText="1"/>
      <protection locked="0"/>
    </xf>
    <xf numFmtId="0" fontId="3" fillId="4" borderId="131" xfId="0" applyFont="1" applyFill="1" applyBorder="1" applyAlignment="1" applyProtection="1">
      <alignment horizontal="center" vertical="center" wrapText="1"/>
      <protection locked="0"/>
    </xf>
    <xf numFmtId="0" fontId="3" fillId="4" borderId="130"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11"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6" xfId="0" applyFont="1" applyFill="1" applyBorder="1" applyAlignment="1" applyProtection="1">
      <alignment horizontal="center" vertical="center" wrapText="1"/>
      <protection locked="0"/>
    </xf>
    <xf numFmtId="0" fontId="3" fillId="4" borderId="153" xfId="0" applyFont="1" applyFill="1" applyBorder="1" applyAlignment="1" applyProtection="1">
      <alignment horizontal="center" vertical="center" wrapText="1"/>
      <protection locked="0"/>
    </xf>
    <xf numFmtId="0" fontId="3" fillId="4" borderId="127" xfId="0" applyFont="1" applyFill="1" applyBorder="1" applyAlignment="1" applyProtection="1">
      <alignment horizontal="center" vertical="center" wrapText="1"/>
      <protection locked="0"/>
    </xf>
    <xf numFmtId="0" fontId="3" fillId="4" borderId="126" xfId="0" applyFont="1" applyFill="1" applyBorder="1" applyAlignment="1" applyProtection="1">
      <alignment horizontal="center" vertical="center" wrapText="1"/>
      <protection locked="0"/>
    </xf>
    <xf numFmtId="0" fontId="3" fillId="4" borderId="110" xfId="0" applyFont="1" applyFill="1" applyBorder="1" applyAlignment="1" applyProtection="1">
      <alignment horizontal="center" vertical="center"/>
      <protection locked="0"/>
    </xf>
    <xf numFmtId="0" fontId="3" fillId="4" borderId="111" xfId="0" applyFont="1" applyFill="1" applyBorder="1" applyAlignment="1" applyProtection="1">
      <alignment horizontal="center" vertical="center"/>
      <protection locked="0"/>
    </xf>
    <xf numFmtId="0" fontId="3" fillId="4" borderId="109" xfId="0" applyFont="1" applyFill="1" applyBorder="1" applyAlignment="1" applyProtection="1">
      <alignment horizontal="center" vertical="center"/>
      <protection locked="0"/>
    </xf>
    <xf numFmtId="0" fontId="3" fillId="4" borderId="147" xfId="0" applyFont="1" applyFill="1" applyBorder="1" applyAlignment="1" applyProtection="1">
      <alignment horizontal="center" vertical="center" wrapText="1"/>
      <protection locked="0"/>
    </xf>
    <xf numFmtId="0" fontId="3" fillId="4" borderId="145" xfId="0" applyFont="1" applyFill="1" applyBorder="1" applyAlignment="1" applyProtection="1">
      <alignment horizontal="center" vertical="center" wrapText="1"/>
      <protection locked="0"/>
    </xf>
    <xf numFmtId="0" fontId="6" fillId="4" borderId="64" xfId="0" applyFont="1" applyFill="1" applyBorder="1" applyAlignment="1" applyProtection="1">
      <alignment horizontal="center" vertical="center" wrapText="1"/>
      <protection locked="0"/>
    </xf>
    <xf numFmtId="0" fontId="6" fillId="4" borderId="87" xfId="0" applyFont="1" applyFill="1" applyBorder="1" applyAlignment="1" applyProtection="1">
      <alignment horizontal="center" vertical="center" wrapText="1"/>
      <protection locked="0"/>
    </xf>
    <xf numFmtId="0" fontId="6" fillId="4" borderId="83" xfId="0" applyFont="1" applyFill="1" applyBorder="1" applyAlignment="1" applyProtection="1">
      <alignment horizontal="center" vertical="center" wrapText="1"/>
      <protection locked="0"/>
    </xf>
    <xf numFmtId="0" fontId="6" fillId="4" borderId="68" xfId="0" applyFont="1" applyFill="1" applyBorder="1" applyAlignment="1" applyProtection="1">
      <alignment horizontal="center" vertical="center" wrapText="1"/>
      <protection locked="0"/>
    </xf>
    <xf numFmtId="0" fontId="6" fillId="4" borderId="63" xfId="0" applyFont="1" applyFill="1" applyBorder="1" applyAlignment="1" applyProtection="1">
      <alignment horizontal="center" vertical="center" wrapText="1"/>
      <protection locked="0"/>
    </xf>
    <xf numFmtId="0" fontId="6" fillId="4" borderId="57" xfId="0" applyFont="1" applyFill="1" applyBorder="1" applyAlignment="1" applyProtection="1">
      <alignment horizontal="center" vertical="center" wrapText="1"/>
      <protection locked="0"/>
    </xf>
    <xf numFmtId="0" fontId="6" fillId="4" borderId="100" xfId="0" applyFont="1" applyFill="1" applyBorder="1" applyAlignment="1" applyProtection="1">
      <alignment horizontal="center" vertical="center" wrapText="1"/>
      <protection locked="0"/>
    </xf>
    <xf numFmtId="0" fontId="6" fillId="4" borderId="86"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99" xfId="0" applyFont="1" applyFill="1" applyBorder="1" applyAlignment="1" applyProtection="1">
      <alignment horizontal="center" vertical="center" wrapText="1"/>
      <protection locked="0"/>
    </xf>
    <xf numFmtId="0" fontId="6" fillId="4" borderId="64" xfId="0" applyFont="1" applyFill="1" applyBorder="1" applyAlignment="1" applyProtection="1">
      <alignment horizontal="center" vertical="center"/>
      <protection locked="0"/>
    </xf>
    <xf numFmtId="0" fontId="6" fillId="4" borderId="83" xfId="0" applyFont="1" applyFill="1" applyBorder="1" applyAlignment="1" applyProtection="1">
      <alignment horizontal="center" vertical="center"/>
      <protection locked="0"/>
    </xf>
    <xf numFmtId="0" fontId="6" fillId="4" borderId="70" xfId="0" applyFont="1" applyFill="1" applyBorder="1" applyAlignment="1" applyProtection="1">
      <alignment horizontal="center" vertical="center"/>
      <protection locked="0"/>
    </xf>
    <xf numFmtId="0" fontId="6" fillId="4" borderId="69" xfId="0" applyFont="1" applyFill="1" applyBorder="1" applyAlignment="1" applyProtection="1">
      <alignment horizontal="center" vertical="center"/>
      <protection locked="0"/>
    </xf>
    <xf numFmtId="0" fontId="14" fillId="0" borderId="78" xfId="0" quotePrefix="1" applyFont="1" applyBorder="1" applyAlignment="1" applyProtection="1">
      <alignment horizontal="left" wrapText="1"/>
      <protection locked="0"/>
    </xf>
    <xf numFmtId="0" fontId="3" fillId="4" borderId="103" xfId="0" quotePrefix="1" applyFont="1" applyFill="1" applyBorder="1" applyAlignment="1" applyProtection="1">
      <alignment horizontal="center" vertical="center" wrapText="1"/>
      <protection locked="0"/>
    </xf>
    <xf numFmtId="0" fontId="3" fillId="4" borderId="9" xfId="0" quotePrefix="1" applyFont="1" applyFill="1" applyBorder="1" applyAlignment="1" applyProtection="1">
      <alignment horizontal="center" vertical="center" wrapText="1"/>
      <protection locked="0"/>
    </xf>
    <xf numFmtId="0" fontId="3" fillId="4" borderId="25" xfId="0" quotePrefix="1" applyFont="1" applyFill="1" applyBorder="1" applyAlignment="1" applyProtection="1">
      <alignment horizontal="center" vertical="center" wrapText="1"/>
      <protection locked="0"/>
    </xf>
    <xf numFmtId="0" fontId="3" fillId="4" borderId="102" xfId="0" quotePrefix="1" applyFont="1" applyFill="1" applyBorder="1" applyAlignment="1" applyProtection="1">
      <alignment horizontal="center" vertical="center" wrapText="1"/>
      <protection locked="0"/>
    </xf>
    <xf numFmtId="0" fontId="3" fillId="4" borderId="67" xfId="0" quotePrefix="1" applyFont="1" applyFill="1" applyBorder="1" applyAlignment="1" applyProtection="1">
      <alignment horizontal="center" vertical="center" wrapText="1"/>
      <protection locked="0"/>
    </xf>
    <xf numFmtId="0" fontId="3" fillId="4" borderId="98" xfId="0" quotePrefix="1" applyFont="1" applyFill="1" applyBorder="1" applyAlignment="1" applyProtection="1">
      <alignment horizontal="center" vertical="center" wrapText="1"/>
      <protection locked="0"/>
    </xf>
    <xf numFmtId="0" fontId="2" fillId="4" borderId="75" xfId="0" applyFont="1" applyFill="1" applyBorder="1" applyAlignment="1" applyProtection="1">
      <alignment horizontal="center"/>
      <protection locked="0"/>
    </xf>
    <xf numFmtId="0" fontId="2" fillId="4" borderId="74" xfId="0" applyFont="1" applyFill="1" applyBorder="1" applyAlignment="1" applyProtection="1">
      <alignment horizontal="center"/>
      <protection locked="0"/>
    </xf>
    <xf numFmtId="0" fontId="2" fillId="4" borderId="73" xfId="0" applyFont="1" applyFill="1" applyBorder="1" applyAlignment="1" applyProtection="1">
      <alignment horizontal="center"/>
      <protection locked="0"/>
    </xf>
    <xf numFmtId="0" fontId="3" fillId="4" borderId="101" xfId="0" applyFont="1" applyFill="1" applyBorder="1" applyAlignment="1" applyProtection="1">
      <alignment horizontal="center"/>
      <protection locked="0"/>
    </xf>
    <xf numFmtId="0" fontId="3" fillId="4" borderId="96" xfId="0" applyFont="1" applyFill="1" applyBorder="1" applyAlignment="1" applyProtection="1">
      <alignment horizontal="center"/>
      <protection locked="0"/>
    </xf>
    <xf numFmtId="0" fontId="6" fillId="4" borderId="65" xfId="0" applyFont="1" applyFill="1" applyBorder="1" applyAlignment="1" applyProtection="1">
      <alignment horizontal="center" vertical="center" wrapText="1"/>
      <protection locked="0"/>
    </xf>
    <xf numFmtId="0" fontId="6" fillId="4" borderId="88" xfId="0"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protection locked="0"/>
    </xf>
    <xf numFmtId="0" fontId="6" fillId="4" borderId="70" xfId="0" applyFont="1" applyFill="1" applyBorder="1" applyAlignment="1" applyProtection="1">
      <alignment horizontal="center" wrapText="1"/>
      <protection locked="0"/>
    </xf>
    <xf numFmtId="0" fontId="6" fillId="4" borderId="71" xfId="0" applyFont="1" applyFill="1" applyBorder="1" applyAlignment="1" applyProtection="1">
      <alignment horizontal="center" wrapText="1"/>
      <protection locked="0"/>
    </xf>
    <xf numFmtId="0" fontId="6" fillId="4" borderId="69" xfId="0" applyFont="1" applyFill="1" applyBorder="1" applyAlignment="1" applyProtection="1">
      <alignment horizontal="center" wrapText="1"/>
      <protection locked="0"/>
    </xf>
    <xf numFmtId="0" fontId="6" fillId="4" borderId="89" xfId="0" applyFont="1" applyFill="1" applyBorder="1" applyAlignment="1" applyProtection="1">
      <alignment horizontal="center" vertical="center" wrapText="1"/>
      <protection locked="0"/>
    </xf>
    <xf numFmtId="0" fontId="6" fillId="4" borderId="70" xfId="0" applyFont="1" applyFill="1" applyBorder="1" applyAlignment="1" applyProtection="1">
      <alignment horizontal="center"/>
      <protection locked="0"/>
    </xf>
    <xf numFmtId="0" fontId="6" fillId="4" borderId="69" xfId="0" applyFont="1" applyFill="1" applyBorder="1" applyAlignment="1" applyProtection="1">
      <alignment horizontal="center"/>
      <protection locked="0"/>
    </xf>
    <xf numFmtId="0" fontId="14" fillId="0" borderId="95" xfId="0" quotePrefix="1" applyFont="1" applyBorder="1" applyAlignment="1" applyProtection="1">
      <alignment horizontal="left" wrapText="1"/>
      <protection locked="0"/>
    </xf>
    <xf numFmtId="0" fontId="14" fillId="0" borderId="79" xfId="0" quotePrefix="1" applyFont="1" applyBorder="1" applyAlignment="1" applyProtection="1">
      <alignment horizontal="left" wrapText="1"/>
      <protection locked="0"/>
    </xf>
    <xf numFmtId="0" fontId="3" fillId="4" borderId="94" xfId="0" quotePrefix="1" applyFont="1" applyFill="1" applyBorder="1" applyAlignment="1" applyProtection="1">
      <alignment horizontal="center" vertical="center" wrapText="1"/>
      <protection locked="0"/>
    </xf>
    <xf numFmtId="0" fontId="3" fillId="4" borderId="61" xfId="0" quotePrefix="1" applyFont="1" applyFill="1" applyBorder="1" applyAlignment="1" applyProtection="1">
      <alignment horizontal="center" vertical="center" wrapText="1"/>
      <protection locked="0"/>
    </xf>
    <xf numFmtId="0" fontId="6" fillId="4" borderId="93" xfId="0" applyFont="1" applyFill="1" applyBorder="1" applyAlignment="1" applyProtection="1">
      <alignment horizontal="center"/>
      <protection locked="0"/>
    </xf>
    <xf numFmtId="0" fontId="6" fillId="4" borderId="92" xfId="0" applyFont="1" applyFill="1" applyBorder="1" applyAlignment="1" applyProtection="1">
      <alignment horizontal="center"/>
      <protection locked="0"/>
    </xf>
    <xf numFmtId="0" fontId="6" fillId="4" borderId="91" xfId="0" applyFont="1" applyFill="1" applyBorder="1" applyAlignment="1" applyProtection="1">
      <alignment horizontal="center"/>
      <protection locked="0"/>
    </xf>
    <xf numFmtId="0" fontId="6" fillId="4" borderId="90" xfId="0" applyFont="1" applyFill="1" applyBorder="1" applyAlignment="1" applyProtection="1">
      <alignment horizontal="center" vertical="center" wrapText="1"/>
      <protection locked="0"/>
    </xf>
    <xf numFmtId="0" fontId="6" fillId="4" borderId="73" xfId="0" applyFont="1" applyFill="1" applyBorder="1" applyAlignment="1" applyProtection="1">
      <alignment horizontal="center" vertical="center" wrapText="1"/>
      <protection locked="0"/>
    </xf>
    <xf numFmtId="0" fontId="3" fillId="4" borderId="64" xfId="0" applyFont="1" applyFill="1" applyBorder="1" applyAlignment="1" applyProtection="1">
      <alignment horizontal="center" vertical="center" wrapText="1"/>
      <protection locked="0"/>
    </xf>
    <xf numFmtId="0" fontId="3" fillId="4" borderId="58" xfId="0" applyFont="1" applyFill="1" applyBorder="1" applyAlignment="1" applyProtection="1">
      <alignment horizontal="center" vertical="center" wrapText="1"/>
      <protection locked="0"/>
    </xf>
    <xf numFmtId="0" fontId="3" fillId="4" borderId="3" xfId="0" quotePrefix="1" applyFont="1" applyFill="1" applyBorder="1" applyAlignment="1" applyProtection="1">
      <alignment horizontal="center" vertical="center" wrapText="1"/>
      <protection locked="0"/>
    </xf>
    <xf numFmtId="0" fontId="3" fillId="4" borderId="62" xfId="0" quotePrefix="1" applyFont="1" applyFill="1" applyBorder="1" applyAlignment="1" applyProtection="1">
      <alignment horizontal="center" vertical="center" wrapText="1"/>
      <protection locked="0"/>
    </xf>
    <xf numFmtId="0" fontId="3" fillId="4" borderId="77" xfId="0" quotePrefix="1" applyFont="1" applyFill="1" applyBorder="1" applyAlignment="1" applyProtection="1">
      <alignment horizontal="center" vertical="center" wrapText="1"/>
      <protection locked="0"/>
    </xf>
    <xf numFmtId="0" fontId="3" fillId="4" borderId="76" xfId="0" quotePrefix="1" applyFont="1" applyFill="1" applyBorder="1" applyAlignment="1" applyProtection="1">
      <alignment horizontal="center" vertical="center" wrapText="1"/>
      <protection locked="0"/>
    </xf>
    <xf numFmtId="0" fontId="3" fillId="4" borderId="66" xfId="0" quotePrefix="1" applyFont="1" applyFill="1" applyBorder="1" applyAlignment="1" applyProtection="1">
      <alignment horizontal="center" vertical="center" wrapText="1"/>
      <protection locked="0"/>
    </xf>
    <xf numFmtId="0" fontId="3" fillId="4" borderId="60" xfId="0" quotePrefix="1" applyFont="1" applyFill="1" applyBorder="1" applyAlignment="1" applyProtection="1">
      <alignment horizontal="center" vertical="center" wrapText="1"/>
      <protection locked="0"/>
    </xf>
    <xf numFmtId="0" fontId="6" fillId="4" borderId="75" xfId="0" applyFont="1" applyFill="1" applyBorder="1" applyAlignment="1" applyProtection="1">
      <alignment horizontal="center"/>
      <protection locked="0"/>
    </xf>
    <xf numFmtId="0" fontId="6" fillId="4" borderId="74" xfId="0" applyFont="1" applyFill="1" applyBorder="1" applyAlignment="1" applyProtection="1">
      <alignment horizontal="center"/>
      <protection locked="0"/>
    </xf>
    <xf numFmtId="0" fontId="6" fillId="4" borderId="73" xfId="0" applyFont="1" applyFill="1" applyBorder="1" applyAlignment="1" applyProtection="1">
      <alignment horizontal="center"/>
      <protection locked="0"/>
    </xf>
    <xf numFmtId="0" fontId="2" fillId="4" borderId="72" xfId="0" applyFont="1" applyFill="1" applyBorder="1" applyAlignment="1" applyProtection="1">
      <alignment horizontal="center" vertical="center" wrapText="1"/>
      <protection locked="0"/>
    </xf>
    <xf numFmtId="0" fontId="2" fillId="4" borderId="71" xfId="0" applyFont="1" applyFill="1" applyBorder="1" applyAlignment="1" applyProtection="1">
      <alignment horizontal="center" vertical="center" wrapText="1"/>
      <protection locked="0"/>
    </xf>
    <xf numFmtId="0" fontId="2" fillId="4" borderId="69" xfId="0" applyFont="1" applyFill="1" applyBorder="1" applyAlignment="1" applyProtection="1">
      <alignment horizontal="center" vertical="center" wrapText="1"/>
      <protection locked="0"/>
    </xf>
    <xf numFmtId="0" fontId="2" fillId="4" borderId="70" xfId="0" applyFont="1" applyFill="1" applyBorder="1" applyAlignment="1" applyProtection="1">
      <alignment horizontal="center" wrapText="1"/>
      <protection locked="0"/>
    </xf>
    <xf numFmtId="0" fontId="2" fillId="4" borderId="69" xfId="0" applyFont="1" applyFill="1" applyBorder="1" applyAlignment="1" applyProtection="1">
      <alignment horizontal="center" wrapText="1"/>
      <protection locked="0"/>
    </xf>
    <xf numFmtId="0" fontId="2" fillId="4" borderId="68" xfId="0" applyFont="1" applyFill="1" applyBorder="1" applyAlignment="1" applyProtection="1">
      <alignment horizontal="center" textRotation="90" wrapText="1"/>
      <protection locked="0"/>
    </xf>
    <xf numFmtId="0" fontId="2" fillId="4" borderId="63" xfId="0" applyFont="1" applyFill="1" applyBorder="1" applyAlignment="1" applyProtection="1">
      <alignment horizontal="center" textRotation="90" wrapText="1"/>
      <protection locked="0"/>
    </xf>
    <xf numFmtId="0" fontId="2" fillId="4" borderId="57" xfId="0" applyFont="1" applyFill="1" applyBorder="1" applyAlignment="1" applyProtection="1">
      <alignment horizontal="center" textRotation="90" wrapText="1"/>
      <protection locked="0"/>
    </xf>
    <xf numFmtId="0" fontId="3" fillId="4" borderId="65" xfId="0" applyFont="1" applyFill="1" applyBorder="1" applyAlignment="1" applyProtection="1">
      <alignment horizontal="center" vertical="center" wrapText="1"/>
      <protection locked="0"/>
    </xf>
    <xf numFmtId="0" fontId="3" fillId="4" borderId="59"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textRotation="90" wrapText="1"/>
      <protection locked="0"/>
    </xf>
    <xf numFmtId="0" fontId="2" fillId="4" borderId="25" xfId="0" applyFont="1" applyFill="1" applyBorder="1" applyAlignment="1" applyProtection="1">
      <alignment horizontal="center" vertical="center" textRotation="90" wrapText="1"/>
      <protection locked="0"/>
    </xf>
    <xf numFmtId="0" fontId="2" fillId="4" borderId="3" xfId="0" quotePrefix="1" applyFont="1" applyFill="1" applyBorder="1" applyAlignment="1" applyProtection="1">
      <alignment horizontal="center" vertical="center" textRotation="90" wrapText="1"/>
      <protection locked="0"/>
    </xf>
    <xf numFmtId="0" fontId="2" fillId="4" borderId="25" xfId="0" quotePrefix="1" applyFont="1" applyFill="1" applyBorder="1" applyAlignment="1" applyProtection="1">
      <alignment horizontal="center" vertical="center" textRotation="90" wrapText="1"/>
      <protection locked="0"/>
    </xf>
    <xf numFmtId="0" fontId="2" fillId="4" borderId="4" xfId="0" applyFont="1" applyFill="1" applyBorder="1" applyAlignment="1" applyProtection="1">
      <alignment horizontal="center" vertical="center" wrapText="1"/>
      <protection locked="0"/>
    </xf>
    <xf numFmtId="0" fontId="2" fillId="4" borderId="40" xfId="0" applyFont="1" applyFill="1" applyBorder="1" applyAlignment="1" applyProtection="1">
      <alignment horizontal="center" vertical="center" wrapText="1"/>
      <protection locked="0"/>
    </xf>
    <xf numFmtId="0" fontId="3" fillId="0" borderId="0" xfId="0" quotePrefix="1" applyFont="1" applyAlignment="1" applyProtection="1">
      <alignment horizontal="left" wrapText="1"/>
      <protection locked="0"/>
    </xf>
    <xf numFmtId="0" fontId="3" fillId="4" borderId="42" xfId="0" applyFont="1" applyFill="1" applyBorder="1" applyAlignment="1" applyProtection="1">
      <alignment horizontal="center" vertical="center" wrapText="1"/>
      <protection locked="0"/>
    </xf>
    <xf numFmtId="0" fontId="3" fillId="4" borderId="39" xfId="0" applyFont="1" applyFill="1" applyBorder="1" applyAlignment="1" applyProtection="1">
      <alignment horizontal="center" vertical="center" wrapText="1"/>
      <protection locked="0"/>
    </xf>
    <xf numFmtId="0" fontId="2" fillId="4" borderId="45" xfId="0" applyFont="1" applyFill="1" applyBorder="1" applyAlignment="1" applyProtection="1">
      <alignment horizontal="center" wrapText="1"/>
      <protection locked="0"/>
    </xf>
    <xf numFmtId="0" fontId="2" fillId="4" borderId="44" xfId="0" applyFont="1" applyFill="1" applyBorder="1" applyAlignment="1" applyProtection="1">
      <alignment horizontal="center" wrapText="1"/>
      <protection locked="0"/>
    </xf>
    <xf numFmtId="0" fontId="2" fillId="4" borderId="43" xfId="0" applyFont="1" applyFill="1" applyBorder="1" applyAlignment="1" applyProtection="1">
      <alignment horizontal="center" wrapText="1"/>
      <protection locked="0"/>
    </xf>
    <xf numFmtId="0" fontId="2" fillId="4" borderId="41" xfId="0" applyFont="1" applyFill="1" applyBorder="1" applyAlignment="1" applyProtection="1">
      <alignment horizontal="center" vertical="center" wrapText="1"/>
      <protection locked="0"/>
    </xf>
    <xf numFmtId="0" fontId="2" fillId="4" borderId="38" xfId="0"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11" xfId="0" quotePrefix="1" applyFont="1" applyBorder="1" applyAlignment="1" applyProtection="1">
      <alignment horizontal="center" vertical="center" wrapText="1"/>
      <protection locked="0"/>
    </xf>
    <xf numFmtId="0" fontId="2" fillId="0" borderId="7" xfId="0" quotePrefix="1" applyFont="1" applyBorder="1" applyAlignment="1" applyProtection="1">
      <alignment horizontal="center" vertical="center" wrapText="1"/>
      <protection locked="0"/>
    </xf>
    <xf numFmtId="0" fontId="2" fillId="0" borderId="13" xfId="0" quotePrefix="1" applyFont="1" applyBorder="1" applyAlignment="1" applyProtection="1">
      <alignment horizontal="center" vertical="center" wrapText="1"/>
      <protection locked="0"/>
    </xf>
    <xf numFmtId="0" fontId="2" fillId="0" borderId="6" xfId="0" quotePrefix="1"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3" fillId="0" borderId="0" xfId="0" applyFont="1" applyAlignment="1" applyProtection="1">
      <alignment horizontal="left" vertical="top" wrapText="1"/>
      <protection locked="0"/>
    </xf>
    <xf numFmtId="0" fontId="2" fillId="0" borderId="9" xfId="0" applyFont="1" applyBorder="1" applyAlignment="1" applyProtection="1">
      <alignment horizontal="center" vertical="center" wrapText="1"/>
      <protection locked="0" hidden="1"/>
    </xf>
    <xf numFmtId="0" fontId="2" fillId="0" borderId="1" xfId="0" applyFont="1" applyBorder="1" applyAlignment="1" applyProtection="1">
      <alignment horizontal="center" vertical="center" wrapText="1"/>
      <protection locked="0" hidden="1"/>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hidden="1"/>
    </xf>
    <xf numFmtId="0" fontId="2" fillId="0" borderId="20" xfId="0" applyFont="1" applyBorder="1" applyAlignment="1" applyProtection="1">
      <alignment horizontal="center" vertical="center" wrapText="1"/>
      <protection locked="0" hidden="1"/>
    </xf>
    <xf numFmtId="0" fontId="2" fillId="0" borderId="1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hidden="1"/>
    </xf>
    <xf numFmtId="0" fontId="2" fillId="0" borderId="15" xfId="0" applyFont="1" applyBorder="1" applyAlignment="1" applyProtection="1">
      <alignment horizontal="center" vertical="center" wrapText="1"/>
      <protection locked="0" hidden="1"/>
    </xf>
    <xf numFmtId="0" fontId="2" fillId="0" borderId="16" xfId="0" applyFont="1" applyBorder="1" applyAlignment="1" applyProtection="1">
      <alignment horizontal="center" vertical="center" wrapText="1"/>
      <protection locked="0" hidden="1"/>
    </xf>
    <xf numFmtId="0" fontId="2" fillId="0" borderId="4" xfId="0" applyFont="1" applyBorder="1" applyAlignment="1" applyProtection="1">
      <alignment horizontal="center" vertical="center" wrapText="1"/>
      <protection locked="0" hidden="1"/>
    </xf>
    <xf numFmtId="0" fontId="2" fillId="0" borderId="10" xfId="0" applyFont="1" applyBorder="1" applyAlignment="1" applyProtection="1">
      <alignment horizontal="center" vertical="center" wrapText="1"/>
      <protection locked="0" hidden="1"/>
    </xf>
    <xf numFmtId="0" fontId="2" fillId="0" borderId="5" xfId="0" applyFont="1" applyBorder="1" applyAlignment="1" applyProtection="1">
      <alignment horizontal="center" vertical="center" wrapText="1"/>
      <protection locked="0" hidden="1"/>
    </xf>
    <xf numFmtId="0" fontId="2" fillId="0" borderId="4" xfId="0" applyFont="1" applyBorder="1" applyAlignment="1" applyProtection="1">
      <alignment horizontal="center" wrapText="1"/>
      <protection locked="0"/>
    </xf>
    <xf numFmtId="0" fontId="2" fillId="0" borderId="10" xfId="0"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2" fillId="0" borderId="3" xfId="0" quotePrefix="1" applyFont="1" applyBorder="1" applyAlignment="1" applyProtection="1">
      <alignment horizontal="center" vertical="center" wrapText="1"/>
      <protection locked="0"/>
    </xf>
    <xf numFmtId="0" fontId="2" fillId="0" borderId="1" xfId="0" quotePrefix="1" applyFont="1" applyBorder="1" applyAlignment="1" applyProtection="1">
      <alignment horizontal="center" vertical="center" wrapText="1"/>
      <protection locked="0"/>
    </xf>
    <xf numFmtId="0" fontId="2" fillId="0" borderId="9" xfId="0" quotePrefix="1" applyFont="1" applyBorder="1" applyAlignment="1" applyProtection="1">
      <alignment horizontal="center" vertical="center" wrapText="1"/>
      <protection locked="0"/>
    </xf>
    <xf numFmtId="0" fontId="2" fillId="0" borderId="10" xfId="0" applyFont="1" applyBorder="1" applyAlignment="1" applyProtection="1">
      <alignment horizontal="center"/>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4" xfId="0" quotePrefix="1" applyFont="1" applyBorder="1" applyAlignment="1" applyProtection="1">
      <alignment horizontal="left" vertical="center" wrapText="1"/>
      <protection locked="0"/>
    </xf>
    <xf numFmtId="0" fontId="2" fillId="0" borderId="5" xfId="0" quotePrefix="1" applyFont="1" applyBorder="1" applyAlignment="1" applyProtection="1">
      <alignment horizontal="left" vertical="center" wrapText="1"/>
      <protection locked="0"/>
    </xf>
    <xf numFmtId="0" fontId="2" fillId="0" borderId="3" xfId="0"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0" fontId="2" fillId="0" borderId="10" xfId="0" applyFont="1" applyBorder="1" applyAlignment="1" applyProtection="1">
      <alignment horizontal="center" vertical="center"/>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wrapText="1"/>
      <protection locked="0"/>
    </xf>
    <xf numFmtId="0" fontId="2" fillId="0" borderId="5" xfId="0" applyFont="1" applyBorder="1" applyAlignment="1" applyProtection="1">
      <alignment horizontal="left" wrapText="1"/>
      <protection locked="0"/>
    </xf>
    <xf numFmtId="0" fontId="23" fillId="0" borderId="4" xfId="0" applyFont="1" applyBorder="1" applyAlignment="1" applyProtection="1">
      <alignment horizontal="center" wrapText="1"/>
      <protection locked="0"/>
    </xf>
    <xf numFmtId="0" fontId="23" fillId="0" borderId="10" xfId="0" applyFont="1" applyBorder="1" applyAlignment="1" applyProtection="1">
      <alignment horizontal="center" wrapText="1"/>
      <protection locked="0"/>
    </xf>
    <xf numFmtId="0" fontId="23" fillId="0" borderId="5" xfId="0" applyFont="1" applyBorder="1" applyAlignment="1" applyProtection="1">
      <alignment horizontal="center" wrapText="1"/>
      <protection locked="0"/>
    </xf>
    <xf numFmtId="0" fontId="2" fillId="0" borderId="146" xfId="0" applyFont="1" applyBorder="1" applyAlignment="1" applyProtection="1">
      <alignment horizontal="center" vertical="center" wrapText="1"/>
      <protection locked="0"/>
    </xf>
    <xf numFmtId="0" fontId="2" fillId="0" borderId="149" xfId="0" applyFont="1" applyBorder="1" applyAlignment="1" applyProtection="1">
      <alignment horizontal="center" vertical="center" wrapText="1"/>
      <protection locked="0"/>
    </xf>
    <xf numFmtId="0" fontId="1" fillId="0" borderId="3" xfId="0" quotePrefix="1" applyFont="1" applyBorder="1" applyAlignment="1" applyProtection="1">
      <alignment horizontal="center" vertical="center" wrapText="1"/>
      <protection locked="0"/>
    </xf>
    <xf numFmtId="0" fontId="1" fillId="0" borderId="9" xfId="0" quotePrefix="1" applyFont="1" applyBorder="1" applyAlignment="1" applyProtection="1">
      <alignment horizontal="center" vertical="center" wrapText="1"/>
      <protection locked="0"/>
    </xf>
    <xf numFmtId="0" fontId="1" fillId="0" borderId="1" xfId="0" quotePrefix="1" applyFont="1" applyBorder="1" applyAlignment="1" applyProtection="1">
      <alignment horizontal="center" vertical="center" wrapText="1"/>
      <protection locked="0"/>
    </xf>
    <xf numFmtId="0" fontId="2" fillId="0" borderId="3" xfId="0" quotePrefix="1" applyFont="1" applyBorder="1" applyAlignment="1" applyProtection="1">
      <alignment horizontal="left" vertical="center" wrapText="1"/>
      <protection locked="0"/>
    </xf>
    <xf numFmtId="0" fontId="2" fillId="0" borderId="1" xfId="0" quotePrefix="1"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3" xfId="0" quotePrefix="1" applyFont="1" applyBorder="1" applyAlignment="1" applyProtection="1">
      <alignment horizontal="center" vertical="center" textRotation="90" wrapText="1"/>
      <protection locked="0"/>
    </xf>
    <xf numFmtId="0" fontId="2" fillId="0" borderId="9" xfId="0" quotePrefix="1" applyFont="1" applyBorder="1" applyAlignment="1" applyProtection="1">
      <alignment horizontal="center" vertical="center" textRotation="90" wrapText="1"/>
      <protection locked="0"/>
    </xf>
    <xf numFmtId="0" fontId="2" fillId="0" borderId="1" xfId="0" quotePrefix="1" applyFont="1" applyBorder="1" applyAlignment="1" applyProtection="1">
      <alignment horizontal="center" vertical="center" textRotation="90" wrapText="1"/>
      <protection locked="0"/>
    </xf>
    <xf numFmtId="0" fontId="2" fillId="0" borderId="4" xfId="0" quotePrefix="1" applyFont="1" applyBorder="1" applyAlignment="1" applyProtection="1">
      <alignment horizontal="center" vertical="center" wrapText="1"/>
      <protection locked="0"/>
    </xf>
    <xf numFmtId="0" fontId="2" fillId="0" borderId="5" xfId="0" quotePrefix="1"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0" fontId="29" fillId="0" borderId="4" xfId="0" applyFont="1" applyBorder="1" applyAlignment="1" applyProtection="1">
      <alignment horizontal="center" vertical="center" wrapText="1"/>
      <protection locked="0" hidden="1"/>
    </xf>
    <xf numFmtId="0" fontId="29" fillId="0" borderId="5" xfId="0" applyFont="1" applyBorder="1" applyAlignment="1" applyProtection="1">
      <alignment horizontal="center" vertical="center" wrapText="1"/>
      <protection locked="0"/>
    </xf>
    <xf numFmtId="0" fontId="29" fillId="0" borderId="4" xfId="0" applyFont="1" applyBorder="1" applyAlignment="1" applyProtection="1">
      <alignment horizontal="center" vertical="center" wrapText="1"/>
      <protection locked="0"/>
    </xf>
    <xf numFmtId="0" fontId="29" fillId="0" borderId="10" xfId="0" applyFont="1" applyBorder="1"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0" xfId="0" quotePrefix="1" applyFont="1" applyBorder="1" applyAlignment="1" applyProtection="1">
      <alignment horizontal="center" vertical="center" wrapText="1"/>
      <protection locked="0"/>
    </xf>
    <xf numFmtId="0" fontId="2" fillId="0" borderId="3" xfId="0" applyFont="1" applyBorder="1" applyAlignment="1" applyProtection="1">
      <alignment horizontal="center" vertical="center" textRotation="90" wrapText="1"/>
      <protection locked="0"/>
    </xf>
    <xf numFmtId="0" fontId="2" fillId="0" borderId="9" xfId="0" applyFont="1" applyBorder="1" applyAlignment="1" applyProtection="1">
      <alignment horizontal="center" vertical="center" textRotation="90" wrapText="1"/>
      <protection locked="0"/>
    </xf>
    <xf numFmtId="0" fontId="2" fillId="0" borderId="1" xfId="0" applyFont="1" applyBorder="1" applyAlignment="1" applyProtection="1">
      <alignment horizontal="center" vertical="center" textRotation="90" wrapText="1"/>
      <protection locked="0"/>
    </xf>
    <xf numFmtId="0" fontId="9" fillId="0" borderId="4" xfId="1" applyBorder="1" applyAlignment="1" applyProtection="1">
      <alignment horizontal="center"/>
      <protection locked="0"/>
    </xf>
    <xf numFmtId="0" fontId="9" fillId="0" borderId="10" xfId="1" applyBorder="1" applyAlignment="1" applyProtection="1">
      <alignment horizontal="center"/>
      <protection locked="0"/>
    </xf>
    <xf numFmtId="0" fontId="9" fillId="0" borderId="5" xfId="1" applyBorder="1" applyAlignment="1" applyProtection="1">
      <alignment horizontal="center"/>
      <protection locked="0"/>
    </xf>
    <xf numFmtId="0" fontId="35" fillId="0" borderId="12" xfId="1" applyFont="1" applyBorder="1" applyAlignment="1" applyProtection="1">
      <alignment horizontal="left" vertical="center" wrapText="1"/>
      <protection locked="0"/>
    </xf>
    <xf numFmtId="0" fontId="32" fillId="0" borderId="4" xfId="1" applyFont="1" applyBorder="1" applyAlignment="1" applyProtection="1">
      <alignment horizontal="center" vertical="center" wrapText="1"/>
      <protection locked="0"/>
    </xf>
    <xf numFmtId="0" fontId="32" fillId="0" borderId="10" xfId="1" applyFont="1" applyBorder="1" applyAlignment="1" applyProtection="1">
      <alignment horizontal="center" vertical="center" wrapText="1"/>
      <protection locked="0"/>
    </xf>
    <xf numFmtId="0" fontId="32" fillId="0" borderId="5" xfId="1" applyFont="1" applyBorder="1" applyAlignment="1" applyProtection="1">
      <alignment horizontal="center" vertical="center" wrapText="1"/>
      <protection locked="0"/>
    </xf>
    <xf numFmtId="0" fontId="32" fillId="0" borderId="3" xfId="1" applyFont="1" applyBorder="1" applyAlignment="1" applyProtection="1">
      <alignment horizontal="center" vertical="center" textRotation="90" wrapText="1"/>
      <protection locked="0"/>
    </xf>
    <xf numFmtId="0" fontId="32" fillId="0" borderId="9" xfId="1" applyFont="1" applyBorder="1" applyAlignment="1" applyProtection="1">
      <alignment horizontal="center" vertical="center" textRotation="90" wrapText="1"/>
      <protection locked="0"/>
    </xf>
    <xf numFmtId="0" fontId="32" fillId="0" borderId="1" xfId="1" applyFont="1" applyBorder="1" applyAlignment="1" applyProtection="1">
      <alignment horizontal="center" vertical="center" textRotation="90" wrapText="1"/>
      <protection locked="0"/>
    </xf>
    <xf numFmtId="0" fontId="32" fillId="0" borderId="3" xfId="1" applyFont="1" applyBorder="1" applyAlignment="1" applyProtection="1">
      <alignment horizontal="center" vertical="center" wrapText="1"/>
      <protection locked="0"/>
    </xf>
    <xf numFmtId="0" fontId="32" fillId="0" borderId="1" xfId="1" applyFont="1" applyBorder="1" applyAlignment="1" applyProtection="1">
      <alignment horizontal="center" vertical="center" wrapText="1"/>
      <protection locked="0"/>
    </xf>
    <xf numFmtId="0" fontId="35" fillId="0" borderId="0" xfId="1" applyFont="1" applyAlignment="1" applyProtection="1">
      <alignment horizontal="left" vertical="center" wrapText="1"/>
      <protection locked="0"/>
    </xf>
    <xf numFmtId="0" fontId="6" fillId="0" borderId="4"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11" xfId="0" quotePrefix="1" applyFont="1" applyBorder="1" applyAlignment="1" applyProtection="1">
      <alignment horizontal="center" vertical="center" wrapText="1"/>
      <protection locked="0"/>
    </xf>
    <xf numFmtId="0" fontId="6" fillId="0" borderId="8" xfId="0" quotePrefix="1" applyFont="1" applyBorder="1" applyAlignment="1" applyProtection="1">
      <alignment horizontal="center" vertical="center" wrapText="1"/>
      <protection locked="0"/>
    </xf>
    <xf numFmtId="0" fontId="6" fillId="0" borderId="7" xfId="0" quotePrefix="1" applyFont="1" applyBorder="1" applyAlignment="1" applyProtection="1">
      <alignment horizontal="center" vertical="center" wrapText="1"/>
      <protection locked="0"/>
    </xf>
    <xf numFmtId="0" fontId="6" fillId="0" borderId="13" xfId="0" quotePrefix="1" applyFont="1" applyBorder="1" applyAlignment="1" applyProtection="1">
      <alignment horizontal="center" vertical="center" wrapText="1"/>
      <protection locked="0"/>
    </xf>
    <xf numFmtId="0" fontId="6" fillId="0" borderId="12" xfId="0" quotePrefix="1" applyFont="1" applyBorder="1" applyAlignment="1" applyProtection="1">
      <alignment horizontal="center" vertical="center" wrapText="1"/>
      <protection locked="0"/>
    </xf>
    <xf numFmtId="0" fontId="6" fillId="0" borderId="6" xfId="0" quotePrefix="1" applyFont="1" applyBorder="1" applyAlignment="1" applyProtection="1">
      <alignment horizontal="center" vertical="center" wrapText="1"/>
      <protection locked="0"/>
    </xf>
    <xf numFmtId="0" fontId="6" fillId="0" borderId="255" xfId="0" applyFont="1" applyBorder="1" applyAlignment="1" applyProtection="1">
      <alignment horizontal="center" vertical="center"/>
      <protection locked="0"/>
    </xf>
    <xf numFmtId="0" fontId="6" fillId="0" borderId="256" xfId="0" applyFont="1" applyBorder="1" applyAlignment="1" applyProtection="1">
      <alignment horizontal="center" vertical="center"/>
      <protection locked="0"/>
    </xf>
    <xf numFmtId="0" fontId="6" fillId="0" borderId="257" xfId="0" applyFont="1" applyBorder="1" applyAlignment="1" applyProtection="1">
      <alignment horizontal="center" vertical="center"/>
      <protection locked="0"/>
    </xf>
    <xf numFmtId="0" fontId="6" fillId="0" borderId="255" xfId="0" applyFont="1" applyBorder="1" applyAlignment="1" applyProtection="1">
      <alignment horizontal="center" vertical="center" wrapText="1"/>
      <protection locked="0"/>
    </xf>
    <xf numFmtId="0" fontId="6" fillId="0" borderId="256" xfId="0" applyFont="1" applyBorder="1" applyAlignment="1" applyProtection="1">
      <alignment horizontal="center" vertical="center" wrapText="1"/>
      <protection locked="0"/>
    </xf>
    <xf numFmtId="0" fontId="6" fillId="0" borderId="257"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46" xfId="0" applyFont="1" applyBorder="1" applyAlignment="1" applyProtection="1">
      <alignment horizontal="center" vertical="center"/>
      <protection locked="0"/>
    </xf>
    <xf numFmtId="0" fontId="2" fillId="0" borderId="149"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8" xfId="0" applyFont="1" applyBorder="1" applyAlignment="1" applyProtection="1">
      <alignment horizontal="center" textRotation="90"/>
      <protection locked="0"/>
    </xf>
    <xf numFmtId="0" fontId="2" fillId="0" borderId="19" xfId="0" applyFont="1" applyBorder="1" applyAlignment="1" applyProtection="1">
      <alignment horizontal="center" textRotation="90"/>
      <protection locked="0"/>
    </xf>
    <xf numFmtId="0" fontId="2" fillId="0" borderId="20" xfId="0" applyFont="1" applyBorder="1" applyAlignment="1" applyProtection="1">
      <alignment horizontal="center" textRotation="90"/>
      <protection locked="0"/>
    </xf>
    <xf numFmtId="0" fontId="2" fillId="0" borderId="70"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3" fillId="0" borderId="249" xfId="0" applyFont="1" applyBorder="1" applyAlignment="1" applyProtection="1">
      <alignment horizontal="center"/>
      <protection locked="0"/>
    </xf>
    <xf numFmtId="0" fontId="3" fillId="0" borderId="250" xfId="0" applyFont="1" applyBorder="1" applyAlignment="1" applyProtection="1">
      <alignment horizontal="center"/>
      <protection locked="0"/>
    </xf>
    <xf numFmtId="0" fontId="3" fillId="0" borderId="251" xfId="0" applyFont="1" applyBorder="1" applyAlignment="1" applyProtection="1">
      <alignment horizontal="center"/>
      <protection locked="0"/>
    </xf>
    <xf numFmtId="0" fontId="3" fillId="0" borderId="252" xfId="0" applyFont="1" applyBorder="1" applyAlignment="1" applyProtection="1">
      <alignment horizontal="center" vertical="center"/>
      <protection locked="0"/>
    </xf>
    <xf numFmtId="0" fontId="3" fillId="0" borderId="260" xfId="0" applyFont="1" applyBorder="1" applyAlignment="1" applyProtection="1">
      <alignment horizontal="center" vertical="center"/>
      <protection locked="0"/>
    </xf>
    <xf numFmtId="0" fontId="3" fillId="0" borderId="263" xfId="0" applyFont="1" applyBorder="1" applyAlignment="1" applyProtection="1">
      <alignment horizontal="center" vertical="center"/>
      <protection locked="0"/>
    </xf>
    <xf numFmtId="0" fontId="2" fillId="0" borderId="253"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64" xfId="0" applyFont="1" applyBorder="1" applyAlignment="1" applyProtection="1">
      <alignment horizontal="center" vertical="center"/>
      <protection locked="0"/>
    </xf>
    <xf numFmtId="0" fontId="2" fillId="0" borderId="254"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65" xfId="0" applyFont="1" applyBorder="1" applyAlignment="1" applyProtection="1">
      <alignment horizontal="center" vertical="center"/>
      <protection locked="0"/>
    </xf>
    <xf numFmtId="0" fontId="2" fillId="0" borderId="255" xfId="0" applyFont="1" applyBorder="1" applyAlignment="1" applyProtection="1">
      <alignment horizontal="center" vertical="center"/>
      <protection locked="0"/>
    </xf>
    <xf numFmtId="0" fontId="2" fillId="0" borderId="256" xfId="0" applyFont="1" applyBorder="1" applyAlignment="1" applyProtection="1">
      <alignment horizontal="center" vertical="center"/>
      <protection locked="0"/>
    </xf>
    <xf numFmtId="0" fontId="2" fillId="0" borderId="257"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0" borderId="87" xfId="0" applyFont="1" applyBorder="1" applyAlignment="1" applyProtection="1">
      <alignment horizontal="center" vertical="center"/>
      <protection locked="0"/>
    </xf>
    <xf numFmtId="0" fontId="2" fillId="0" borderId="267"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6" fillId="0" borderId="261" xfId="0" applyFont="1" applyBorder="1" applyAlignment="1" applyProtection="1">
      <alignment horizontal="center" vertical="center"/>
      <protection locked="0"/>
    </xf>
    <xf numFmtId="0" fontId="2" fillId="0" borderId="258" xfId="0" applyFont="1" applyBorder="1" applyAlignment="1" applyProtection="1">
      <alignment horizontal="center" vertical="center"/>
      <protection locked="0"/>
    </xf>
    <xf numFmtId="0" fontId="2" fillId="0" borderId="259" xfId="0" applyFont="1" applyBorder="1" applyAlignment="1" applyProtection="1">
      <alignment horizontal="center" vertical="center"/>
      <protection locked="0"/>
    </xf>
    <xf numFmtId="0" fontId="2" fillId="0" borderId="262" xfId="0" applyFont="1" applyBorder="1" applyAlignment="1" applyProtection="1">
      <alignment horizontal="center" vertical="center"/>
      <protection locked="0"/>
    </xf>
    <xf numFmtId="0" fontId="2" fillId="0" borderId="266" xfId="0" applyFont="1" applyBorder="1" applyAlignment="1" applyProtection="1">
      <alignment horizontal="center" vertical="center"/>
      <protection locked="0"/>
    </xf>
    <xf numFmtId="0" fontId="2" fillId="0" borderId="254" xfId="0" applyFont="1" applyBorder="1" applyAlignment="1" applyProtection="1">
      <alignment horizontal="center" textRotation="90"/>
      <protection locked="0"/>
    </xf>
    <xf numFmtId="0" fontId="3" fillId="0" borderId="64"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3" fillId="0" borderId="267" xfId="0" applyFont="1" applyBorder="1" applyAlignment="1" applyProtection="1">
      <alignment horizontal="center" vertical="center"/>
      <protection locked="0"/>
    </xf>
    <xf numFmtId="0" fontId="3" fillId="0" borderId="70" xfId="0" applyFont="1" applyBorder="1" applyAlignment="1" applyProtection="1">
      <alignment horizontal="center" vertical="center" wrapText="1"/>
      <protection locked="0"/>
    </xf>
    <xf numFmtId="0" fontId="3" fillId="0" borderId="69"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2" fillId="0" borderId="253" xfId="0" applyFont="1" applyBorder="1" applyAlignment="1" applyProtection="1">
      <alignment horizontal="center" vertical="center" textRotation="90"/>
      <protection locked="0"/>
    </xf>
    <xf numFmtId="0" fontId="2" fillId="0" borderId="9" xfId="0" applyFont="1" applyBorder="1" applyAlignment="1" applyProtection="1">
      <alignment horizontal="center" vertical="center" textRotation="90"/>
      <protection locked="0"/>
    </xf>
    <xf numFmtId="0" fontId="2" fillId="0" borderId="25" xfId="0" applyFont="1" applyBorder="1" applyAlignment="1" applyProtection="1">
      <alignment horizontal="center" vertical="center" textRotation="90"/>
      <protection locked="0"/>
    </xf>
    <xf numFmtId="0" fontId="2" fillId="0" borderId="15" xfId="0" applyFont="1" applyBorder="1" applyAlignment="1" applyProtection="1">
      <alignment horizontal="center" vertical="center" textRotation="90"/>
      <protection locked="0"/>
    </xf>
    <xf numFmtId="0" fontId="2" fillId="0" borderId="260" xfId="0" applyFont="1" applyBorder="1" applyAlignment="1" applyProtection="1">
      <alignment horizontal="center" vertical="center" textRotation="90"/>
      <protection locked="0"/>
    </xf>
    <xf numFmtId="0" fontId="2" fillId="0" borderId="81" xfId="0" applyFont="1" applyBorder="1" applyAlignment="1" applyProtection="1">
      <alignment horizontal="center" vertical="center" textRotation="90"/>
      <protection locked="0"/>
    </xf>
    <xf numFmtId="0" fontId="2" fillId="0" borderId="171" xfId="0" applyFont="1" applyBorder="1" applyAlignment="1" applyProtection="1">
      <alignment horizontal="left" vertical="center" wrapText="1"/>
      <protection locked="0"/>
    </xf>
    <xf numFmtId="0" fontId="2" fillId="0" borderId="170" xfId="0" applyFont="1" applyBorder="1" applyAlignment="1" applyProtection="1">
      <alignment horizontal="left" vertical="center" wrapText="1"/>
      <protection locked="0"/>
    </xf>
    <xf numFmtId="0" fontId="2" fillId="0" borderId="282" xfId="0" applyFont="1" applyBorder="1" applyAlignment="1" applyProtection="1">
      <alignment horizontal="left" vertical="center" wrapText="1"/>
      <protection locked="0"/>
    </xf>
    <xf numFmtId="0" fontId="2" fillId="0" borderId="268" xfId="0" applyFont="1" applyBorder="1" applyAlignment="1" applyProtection="1">
      <alignment horizontal="center" wrapText="1"/>
      <protection locked="0"/>
    </xf>
    <xf numFmtId="0" fontId="2" fillId="0" borderId="251" xfId="0" applyFont="1" applyBorder="1" applyAlignment="1" applyProtection="1">
      <alignment horizontal="center" wrapText="1"/>
      <protection locked="0"/>
    </xf>
    <xf numFmtId="0" fontId="2" fillId="0" borderId="14" xfId="0" applyFont="1" applyBorder="1" applyAlignment="1" applyProtection="1">
      <alignment horizontal="center" wrapText="1"/>
      <protection locked="0"/>
    </xf>
    <xf numFmtId="0" fontId="3" fillId="0" borderId="248" xfId="0" applyFont="1" applyBorder="1" applyAlignment="1" applyProtection="1">
      <alignment horizontal="center" vertical="center" wrapText="1"/>
      <protection locked="0"/>
    </xf>
    <xf numFmtId="0" fontId="3" fillId="0" borderId="274" xfId="0" applyFont="1" applyBorder="1" applyAlignment="1" applyProtection="1">
      <alignment horizontal="center" vertical="center" wrapText="1"/>
      <protection locked="0"/>
    </xf>
    <xf numFmtId="0" fontId="3" fillId="0" borderId="171" xfId="0" applyFont="1" applyBorder="1" applyAlignment="1" applyProtection="1">
      <alignment horizontal="center" vertical="center" wrapText="1"/>
      <protection locked="0"/>
    </xf>
    <xf numFmtId="0" fontId="3" fillId="0" borderId="170" xfId="0" applyFont="1" applyBorder="1" applyAlignment="1" applyProtection="1">
      <alignment horizontal="center" vertical="center" wrapText="1"/>
      <protection locked="0"/>
    </xf>
    <xf numFmtId="0" fontId="3" fillId="0" borderId="28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1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3" xfId="0" applyFont="1" applyBorder="1" applyAlignment="1" applyProtection="1">
      <alignment horizontal="center" vertical="center" textRotation="90"/>
      <protection locked="0"/>
    </xf>
    <xf numFmtId="0" fontId="2" fillId="0" borderId="1" xfId="0" applyFont="1" applyBorder="1" applyAlignment="1" applyProtection="1">
      <alignment horizontal="center" vertical="center" textRotation="90"/>
      <protection locked="0"/>
    </xf>
    <xf numFmtId="0" fontId="2" fillId="0" borderId="16" xfId="0" applyFont="1" applyBorder="1" applyAlignment="1" applyProtection="1">
      <alignment horizontal="center" vertical="center" textRotation="90"/>
      <protection locked="0"/>
    </xf>
    <xf numFmtId="0" fontId="2" fillId="0" borderId="25" xfId="0" applyFont="1" applyBorder="1" applyAlignment="1" applyProtection="1">
      <alignment horizontal="center" vertical="center" textRotation="90" wrapText="1"/>
      <protection locked="0"/>
    </xf>
    <xf numFmtId="0" fontId="2" fillId="0" borderId="15" xfId="0" applyFont="1" applyBorder="1" applyAlignment="1" applyProtection="1">
      <alignment horizontal="center" vertical="center" textRotation="90" wrapText="1"/>
      <protection locked="0"/>
    </xf>
    <xf numFmtId="0" fontId="2" fillId="0" borderId="260" xfId="0" applyFont="1" applyBorder="1" applyAlignment="1" applyProtection="1">
      <alignment horizontal="center" vertical="center" textRotation="90" wrapText="1"/>
      <protection locked="0"/>
    </xf>
    <xf numFmtId="0" fontId="2" fillId="0" borderId="81" xfId="0" applyFont="1" applyBorder="1" applyAlignment="1" applyProtection="1">
      <alignment horizontal="center" vertical="center" textRotation="90" wrapText="1"/>
      <protection locked="0"/>
    </xf>
    <xf numFmtId="0" fontId="3" fillId="0" borderId="283" xfId="0" applyFont="1" applyBorder="1" applyAlignment="1" applyProtection="1">
      <alignment horizontal="center" vertical="center" wrapText="1"/>
      <protection locked="0"/>
    </xf>
    <xf numFmtId="0" fontId="3" fillId="0" borderId="284" xfId="0" applyFont="1" applyBorder="1" applyAlignment="1" applyProtection="1">
      <alignment horizontal="center" vertical="center" wrapText="1"/>
      <protection locked="0"/>
    </xf>
    <xf numFmtId="0" fontId="3" fillId="0" borderId="249" xfId="0" applyFont="1" applyBorder="1" applyAlignment="1" applyProtection="1">
      <alignment horizontal="center" vertical="center" wrapText="1"/>
      <protection locked="0"/>
    </xf>
    <xf numFmtId="0" fontId="3" fillId="0" borderId="251" xfId="0" applyFont="1" applyBorder="1" applyAlignment="1" applyProtection="1">
      <alignment horizontal="center" vertical="center" wrapText="1"/>
      <protection locked="0"/>
    </xf>
    <xf numFmtId="0" fontId="3" fillId="0" borderId="7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55" xfId="0" applyFont="1" applyBorder="1" applyAlignment="1" applyProtection="1">
      <alignment horizontal="center" vertical="center" wrapText="1"/>
      <protection locked="0"/>
    </xf>
    <xf numFmtId="0" fontId="2" fillId="0" borderId="256" xfId="0" applyFont="1" applyBorder="1" applyAlignment="1" applyProtection="1">
      <alignment horizontal="center" vertical="center" wrapText="1"/>
      <protection locked="0"/>
    </xf>
    <xf numFmtId="0" fontId="2" fillId="0" borderId="257" xfId="0" applyFont="1" applyBorder="1" applyAlignment="1" applyProtection="1">
      <alignment horizontal="center" vertical="center" wrapText="1"/>
      <protection locked="0"/>
    </xf>
    <xf numFmtId="0" fontId="3" fillId="0" borderId="279"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289" xfId="0" applyFont="1" applyBorder="1" applyAlignment="1" applyProtection="1">
      <alignment horizontal="center" vertical="center" wrapText="1"/>
      <protection locked="0"/>
    </xf>
    <xf numFmtId="0" fontId="3" fillId="0" borderId="96" xfId="0" applyFont="1" applyBorder="1" applyAlignment="1" applyProtection="1">
      <alignment horizontal="center" vertical="center" wrapText="1"/>
      <protection locked="0"/>
    </xf>
    <xf numFmtId="0" fontId="2" fillId="0" borderId="291" xfId="0" applyFont="1" applyBorder="1" applyAlignment="1" applyProtection="1">
      <alignment horizontal="center" vertical="center" textRotation="90"/>
      <protection locked="0"/>
    </xf>
    <xf numFmtId="0" fontId="2" fillId="0" borderId="261" xfId="0" applyFont="1" applyBorder="1" applyAlignment="1" applyProtection="1">
      <alignment horizontal="center" vertical="center"/>
      <protection locked="0"/>
    </xf>
    <xf numFmtId="0" fontId="3" fillId="0" borderId="70" xfId="0" applyFont="1" applyBorder="1" applyAlignment="1" applyProtection="1">
      <alignment horizontal="center"/>
      <protection locked="0"/>
    </xf>
    <xf numFmtId="0" fontId="3" fillId="0" borderId="71" xfId="0" applyFont="1" applyBorder="1" applyAlignment="1" applyProtection="1">
      <alignment horizontal="center"/>
      <protection locked="0"/>
    </xf>
    <xf numFmtId="0" fontId="3" fillId="0" borderId="69" xfId="0" applyFont="1" applyBorder="1" applyAlignment="1" applyProtection="1">
      <alignment horizontal="center"/>
      <protection locked="0"/>
    </xf>
    <xf numFmtId="0" fontId="2" fillId="0" borderId="3"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3" fillId="0" borderId="252" xfId="0" applyFont="1" applyBorder="1" applyAlignment="1" applyProtection="1">
      <alignment horizontal="center" vertical="center" wrapText="1"/>
      <protection locked="0"/>
    </xf>
    <xf numFmtId="0" fontId="3" fillId="0" borderId="260"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2" fillId="0" borderId="292" xfId="0" applyFont="1" applyBorder="1" applyAlignment="1" applyProtection="1">
      <alignment horizontal="center" vertical="center"/>
      <protection locked="0"/>
    </xf>
    <xf numFmtId="0" fontId="2" fillId="0" borderId="292" xfId="0" applyFont="1" applyBorder="1" applyAlignment="1" applyProtection="1">
      <alignment horizontal="center" vertical="center" wrapText="1"/>
      <protection locked="0"/>
    </xf>
    <xf numFmtId="0" fontId="3" fillId="0" borderId="258" xfId="0" applyFont="1" applyBorder="1" applyAlignment="1" applyProtection="1">
      <alignment horizontal="center" vertical="center" wrapText="1"/>
      <protection locked="0"/>
    </xf>
    <xf numFmtId="0" fontId="3" fillId="0" borderId="262" xfId="0" applyFont="1" applyBorder="1" applyAlignment="1" applyProtection="1">
      <alignment horizontal="center" vertical="center" wrapText="1"/>
      <protection locked="0"/>
    </xf>
    <xf numFmtId="0" fontId="3" fillId="0" borderId="266" xfId="0" applyFont="1" applyBorder="1" applyAlignment="1" applyProtection="1">
      <alignment horizontal="center" vertical="center" wrapText="1"/>
      <protection locked="0"/>
    </xf>
    <xf numFmtId="0" fontId="3" fillId="0" borderId="292" xfId="0" applyFont="1" applyBorder="1" applyAlignment="1" applyProtection="1">
      <alignment horizontal="center" wrapText="1"/>
      <protection locked="0"/>
    </xf>
    <xf numFmtId="0" fontId="3" fillId="0" borderId="294" xfId="0" applyFont="1" applyBorder="1" applyAlignment="1" applyProtection="1">
      <alignment horizontal="center" wrapText="1"/>
      <protection locked="0"/>
    </xf>
    <xf numFmtId="0" fontId="3" fillId="0" borderId="268" xfId="0" applyFont="1" applyBorder="1" applyAlignment="1" applyProtection="1">
      <alignment horizontal="center" wrapText="1"/>
      <protection locked="0"/>
    </xf>
    <xf numFmtId="0" fontId="3" fillId="0" borderId="251" xfId="0" applyFont="1" applyBorder="1" applyAlignment="1" applyProtection="1">
      <alignment horizontal="center" wrapText="1"/>
      <protection locked="0"/>
    </xf>
    <xf numFmtId="0" fontId="3" fillId="0" borderId="292" xfId="0" applyFont="1" applyBorder="1" applyAlignment="1" applyProtection="1">
      <alignment horizontal="left" wrapText="1"/>
      <protection locked="0"/>
    </xf>
    <xf numFmtId="0" fontId="3" fillId="0" borderId="294" xfId="0" applyFont="1" applyBorder="1" applyAlignment="1" applyProtection="1">
      <alignment horizontal="left" wrapText="1"/>
      <protection locked="0"/>
    </xf>
    <xf numFmtId="0" fontId="2" fillId="0" borderId="137"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49" xfId="0" applyFont="1" applyBorder="1" applyAlignment="1" applyProtection="1">
      <alignment horizontal="center" wrapText="1"/>
      <protection locked="0"/>
    </xf>
    <xf numFmtId="0" fontId="3" fillId="0" borderId="255" xfId="0" applyFont="1" applyBorder="1" applyAlignment="1" applyProtection="1">
      <alignment horizontal="center" wrapText="1"/>
      <protection locked="0"/>
    </xf>
    <xf numFmtId="0" fontId="6" fillId="0" borderId="261" xfId="0" applyFont="1" applyBorder="1" applyAlignment="1" applyProtection="1">
      <alignment horizontal="center" vertical="center"/>
      <protection locked="0" hidden="1"/>
    </xf>
    <xf numFmtId="0" fontId="6" fillId="0" borderId="257" xfId="0" applyFont="1" applyBorder="1" applyAlignment="1" applyProtection="1">
      <alignment horizontal="center" vertical="center"/>
      <protection locked="0" hidden="1"/>
    </xf>
    <xf numFmtId="0" fontId="3" fillId="0" borderId="248" xfId="0" applyFont="1" applyBorder="1" applyAlignment="1" applyProtection="1">
      <alignment horizontal="center" vertical="center"/>
      <protection locked="0"/>
    </xf>
    <xf numFmtId="0" fontId="2" fillId="0" borderId="254" xfId="0" applyFont="1" applyBorder="1" applyAlignment="1" applyProtection="1">
      <alignment horizontal="center" textRotation="90"/>
      <protection locked="0" hidden="1"/>
    </xf>
    <xf numFmtId="0" fontId="2" fillId="0" borderId="19" xfId="0" applyFont="1" applyBorder="1" applyAlignment="1" applyProtection="1">
      <alignment horizontal="center" textRotation="90"/>
      <protection locked="0" hidden="1"/>
    </xf>
    <xf numFmtId="0" fontId="2" fillId="0" borderId="20" xfId="0" applyFont="1" applyBorder="1" applyAlignment="1" applyProtection="1">
      <alignment horizontal="center" textRotation="90"/>
      <protection locked="0" hidden="1"/>
    </xf>
    <xf numFmtId="0" fontId="3" fillId="0" borderId="249" xfId="0" applyFont="1" applyBorder="1" applyAlignment="1" applyProtection="1">
      <alignment horizontal="center" wrapText="1"/>
      <protection locked="0"/>
    </xf>
    <xf numFmtId="0" fontId="3" fillId="0" borderId="255" xfId="0" applyFont="1" applyBorder="1" applyAlignment="1" applyProtection="1">
      <alignment horizontal="left" wrapText="1"/>
      <protection locked="0"/>
    </xf>
    <xf numFmtId="0" fontId="2" fillId="0" borderId="14" xfId="0" applyFont="1" applyBorder="1" applyAlignment="1" applyProtection="1">
      <alignment horizontal="left" wrapText="1"/>
      <protection locked="0"/>
    </xf>
    <xf numFmtId="0" fontId="2" fillId="0" borderId="279" xfId="0" applyFont="1" applyBorder="1" applyAlignment="1" applyProtection="1">
      <alignment horizontal="left" vertical="center" wrapText="1"/>
      <protection locked="0"/>
    </xf>
    <xf numFmtId="0" fontId="2" fillId="0" borderId="249" xfId="0" applyFont="1" applyBorder="1" applyAlignment="1" applyProtection="1">
      <alignment horizontal="left" vertical="center" wrapText="1"/>
      <protection locked="0"/>
    </xf>
    <xf numFmtId="0" fontId="2" fillId="0" borderId="251" xfId="0" applyFont="1" applyBorder="1" applyAlignment="1" applyProtection="1">
      <alignment horizontal="left" vertical="center" wrapText="1"/>
      <protection locked="0"/>
    </xf>
  </cellXfs>
  <cellStyles count="3">
    <cellStyle name="Normal" xfId="0" builtinId="0"/>
    <cellStyle name="Normal 2" xfId="1"/>
    <cellStyle name="Normal 3" xfId="2"/>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66675</xdr:colOff>
      <xdr:row>122</xdr:row>
      <xdr:rowOff>0</xdr:rowOff>
    </xdr:from>
    <xdr:to>
      <xdr:col>0</xdr:col>
      <xdr:colOff>66675</xdr:colOff>
      <xdr:row>122</xdr:row>
      <xdr:rowOff>0</xdr:rowOff>
    </xdr:to>
    <xdr:sp macro="" textlink="">
      <xdr:nvSpPr>
        <xdr:cNvPr id="2" name="Line 4">
          <a:extLst>
            <a:ext uri="{FF2B5EF4-FFF2-40B4-BE49-F238E27FC236}">
              <a16:creationId xmlns="" xmlns:a16="http://schemas.microsoft.com/office/drawing/2014/main" id="{04902796-2C57-40F5-8C47-FCEE2553E922}"/>
            </a:ext>
          </a:extLst>
        </xdr:cNvPr>
        <xdr:cNvSpPr>
          <a:spLocks noChangeShapeType="1"/>
        </xdr:cNvSpPr>
      </xdr:nvSpPr>
      <xdr:spPr bwMode="auto">
        <a:xfrm>
          <a:off x="66675" y="28155900"/>
          <a:ext cx="0" cy="0"/>
        </a:xfrm>
        <a:prstGeom prst="line">
          <a:avLst/>
        </a:prstGeom>
        <a:noFill/>
        <a:ln w="9525">
          <a:solidFill>
            <a:srgbClr val="000000"/>
          </a:solidFill>
          <a:round/>
          <a:headEnd/>
          <a:tailEnd/>
        </a:ln>
      </xdr:spPr>
    </xdr:sp>
    <xdr:clientData/>
  </xdr:twoCellAnchor>
  <xdr:twoCellAnchor>
    <xdr:from>
      <xdr:col>0</xdr:col>
      <xdr:colOff>66675</xdr:colOff>
      <xdr:row>124</xdr:row>
      <xdr:rowOff>85725</xdr:rowOff>
    </xdr:from>
    <xdr:to>
      <xdr:col>0</xdr:col>
      <xdr:colOff>66675</xdr:colOff>
      <xdr:row>124</xdr:row>
      <xdr:rowOff>85725</xdr:rowOff>
    </xdr:to>
    <xdr:sp macro="" textlink="">
      <xdr:nvSpPr>
        <xdr:cNvPr id="3" name="Line 5">
          <a:extLst>
            <a:ext uri="{FF2B5EF4-FFF2-40B4-BE49-F238E27FC236}">
              <a16:creationId xmlns="" xmlns:a16="http://schemas.microsoft.com/office/drawing/2014/main" id="{C9FAE7F5-0A46-4172-9344-5B5DC09772A2}"/>
            </a:ext>
          </a:extLst>
        </xdr:cNvPr>
        <xdr:cNvSpPr>
          <a:spLocks noChangeShapeType="1"/>
        </xdr:cNvSpPr>
      </xdr:nvSpPr>
      <xdr:spPr bwMode="auto">
        <a:xfrm>
          <a:off x="66675" y="28603575"/>
          <a:ext cx="0" cy="0"/>
        </a:xfrm>
        <a:prstGeom prst="line">
          <a:avLst/>
        </a:prstGeom>
        <a:noFill/>
        <a:ln w="9525">
          <a:solidFill>
            <a:srgbClr val="000000"/>
          </a:solidFill>
          <a:round/>
          <a:headEnd/>
          <a:tailEnd/>
        </a:ln>
      </xdr:spPr>
    </xdr:sp>
    <xdr:clientData/>
  </xdr:twoCellAnchor>
  <xdr:twoCellAnchor>
    <xdr:from>
      <xdr:col>0</xdr:col>
      <xdr:colOff>66675</xdr:colOff>
      <xdr:row>124</xdr:row>
      <xdr:rowOff>85725</xdr:rowOff>
    </xdr:from>
    <xdr:to>
      <xdr:col>0</xdr:col>
      <xdr:colOff>66675</xdr:colOff>
      <xdr:row>124</xdr:row>
      <xdr:rowOff>85725</xdr:rowOff>
    </xdr:to>
    <xdr:sp macro="" textlink="">
      <xdr:nvSpPr>
        <xdr:cNvPr id="4" name="Line 5">
          <a:extLst>
            <a:ext uri="{FF2B5EF4-FFF2-40B4-BE49-F238E27FC236}">
              <a16:creationId xmlns="" xmlns:a16="http://schemas.microsoft.com/office/drawing/2014/main" id="{BAD02F5C-07C0-44AB-B9CB-076ADBEC5B52}"/>
            </a:ext>
          </a:extLst>
        </xdr:cNvPr>
        <xdr:cNvSpPr>
          <a:spLocks noChangeShapeType="1"/>
        </xdr:cNvSpPr>
      </xdr:nvSpPr>
      <xdr:spPr bwMode="auto">
        <a:xfrm>
          <a:off x="66675" y="28603575"/>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106</xdr:row>
      <xdr:rowOff>0</xdr:rowOff>
    </xdr:from>
    <xdr:to>
      <xdr:col>0</xdr:col>
      <xdr:colOff>66675</xdr:colOff>
      <xdr:row>106</xdr:row>
      <xdr:rowOff>0</xdr:rowOff>
    </xdr:to>
    <xdr:sp macro="" textlink="">
      <xdr:nvSpPr>
        <xdr:cNvPr id="2" name="Line 4">
          <a:extLst>
            <a:ext uri="{FF2B5EF4-FFF2-40B4-BE49-F238E27FC236}">
              <a16:creationId xmlns="" xmlns:a16="http://schemas.microsoft.com/office/drawing/2014/main" id="{D8BDF288-1F0E-40D1-84A9-F27A09673951}"/>
            </a:ext>
          </a:extLst>
        </xdr:cNvPr>
        <xdr:cNvSpPr>
          <a:spLocks noChangeShapeType="1"/>
        </xdr:cNvSpPr>
      </xdr:nvSpPr>
      <xdr:spPr bwMode="auto">
        <a:xfrm>
          <a:off x="66675" y="20193000"/>
          <a:ext cx="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131</xdr:row>
      <xdr:rowOff>85725</xdr:rowOff>
    </xdr:from>
    <xdr:to>
      <xdr:col>0</xdr:col>
      <xdr:colOff>66675</xdr:colOff>
      <xdr:row>131</xdr:row>
      <xdr:rowOff>85725</xdr:rowOff>
    </xdr:to>
    <xdr:sp macro="" textlink="">
      <xdr:nvSpPr>
        <xdr:cNvPr id="2" name="Line 5">
          <a:extLst>
            <a:ext uri="{FF2B5EF4-FFF2-40B4-BE49-F238E27FC236}">
              <a16:creationId xmlns="" xmlns:a16="http://schemas.microsoft.com/office/drawing/2014/main" id="{0E562384-E185-4B19-A8AE-B284C78B850F}"/>
            </a:ext>
          </a:extLst>
        </xdr:cNvPr>
        <xdr:cNvSpPr>
          <a:spLocks noChangeShapeType="1"/>
        </xdr:cNvSpPr>
      </xdr:nvSpPr>
      <xdr:spPr bwMode="auto">
        <a:xfrm>
          <a:off x="66675" y="30260925"/>
          <a:ext cx="0" cy="0"/>
        </a:xfrm>
        <a:prstGeom prst="line">
          <a:avLst/>
        </a:prstGeom>
        <a:noFill/>
        <a:ln w="9525">
          <a:solidFill>
            <a:srgbClr val="000000"/>
          </a:solidFill>
          <a:round/>
          <a:headEnd/>
          <a:tailEnd/>
        </a:ln>
      </xdr:spPr>
    </xdr:sp>
    <xdr:clientData/>
  </xdr:twoCellAnchor>
  <xdr:twoCellAnchor>
    <xdr:from>
      <xdr:col>0</xdr:col>
      <xdr:colOff>66675</xdr:colOff>
      <xdr:row>131</xdr:row>
      <xdr:rowOff>85725</xdr:rowOff>
    </xdr:from>
    <xdr:to>
      <xdr:col>0</xdr:col>
      <xdr:colOff>66675</xdr:colOff>
      <xdr:row>131</xdr:row>
      <xdr:rowOff>85725</xdr:rowOff>
    </xdr:to>
    <xdr:sp macro="" textlink="">
      <xdr:nvSpPr>
        <xdr:cNvPr id="3" name="Line 5">
          <a:extLst>
            <a:ext uri="{FF2B5EF4-FFF2-40B4-BE49-F238E27FC236}">
              <a16:creationId xmlns="" xmlns:a16="http://schemas.microsoft.com/office/drawing/2014/main" id="{781AD5F0-B3A9-4C1B-A83D-21F961CED5D7}"/>
            </a:ext>
          </a:extLst>
        </xdr:cNvPr>
        <xdr:cNvSpPr>
          <a:spLocks noChangeShapeType="1"/>
        </xdr:cNvSpPr>
      </xdr:nvSpPr>
      <xdr:spPr bwMode="auto">
        <a:xfrm>
          <a:off x="66675" y="30260925"/>
          <a:ext cx="0"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12</xdr:row>
      <xdr:rowOff>85725</xdr:rowOff>
    </xdr:from>
    <xdr:to>
      <xdr:col>0</xdr:col>
      <xdr:colOff>66675</xdr:colOff>
      <xdr:row>12</xdr:row>
      <xdr:rowOff>85725</xdr:rowOff>
    </xdr:to>
    <xdr:sp macro="" textlink="">
      <xdr:nvSpPr>
        <xdr:cNvPr id="2" name="Line 5">
          <a:extLst>
            <a:ext uri="{FF2B5EF4-FFF2-40B4-BE49-F238E27FC236}">
              <a16:creationId xmlns="" xmlns:a16="http://schemas.microsoft.com/office/drawing/2014/main" id="{59E0B24B-2448-4D18-A5D0-09A996C75829}"/>
            </a:ext>
          </a:extLst>
        </xdr:cNvPr>
        <xdr:cNvSpPr>
          <a:spLocks noChangeShapeType="1"/>
        </xdr:cNvSpPr>
      </xdr:nvSpPr>
      <xdr:spPr bwMode="auto">
        <a:xfrm>
          <a:off x="66675" y="2371725"/>
          <a:ext cx="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83</xdr:col>
      <xdr:colOff>285750</xdr:colOff>
      <xdr:row>973</xdr:row>
      <xdr:rowOff>0</xdr:rowOff>
    </xdr:from>
    <xdr:to>
      <xdr:col>83</xdr:col>
      <xdr:colOff>314325</xdr:colOff>
      <xdr:row>1020</xdr:row>
      <xdr:rowOff>0</xdr:rowOff>
    </xdr:to>
    <xdr:sp macro="" textlink="">
      <xdr:nvSpPr>
        <xdr:cNvPr id="2" name="Line 9">
          <a:extLst>
            <a:ext uri="{FF2B5EF4-FFF2-40B4-BE49-F238E27FC236}">
              <a16:creationId xmlns="" xmlns:a16="http://schemas.microsoft.com/office/drawing/2014/main" id="{95EEB85A-ABC4-417D-ACB9-D7E1B91C2C17}"/>
            </a:ext>
          </a:extLst>
        </xdr:cNvPr>
        <xdr:cNvSpPr>
          <a:spLocks noChangeShapeType="1"/>
        </xdr:cNvSpPr>
      </xdr:nvSpPr>
      <xdr:spPr bwMode="auto">
        <a:xfrm flipH="1">
          <a:off x="54321075" y="198310500"/>
          <a:ext cx="28575" cy="8667750"/>
        </a:xfrm>
        <a:prstGeom prst="line">
          <a:avLst/>
        </a:prstGeom>
        <a:noFill/>
        <a:ln w="9525">
          <a:solidFill>
            <a:srgbClr val="000000"/>
          </a:solidFill>
          <a:round/>
          <a:headEnd/>
          <a:tailEnd type="triangle" w="med" len="med"/>
        </a:ln>
      </xdr:spPr>
    </xdr:sp>
    <xdr:clientData/>
  </xdr:twoCellAnchor>
  <xdr:twoCellAnchor>
    <xdr:from>
      <xdr:col>83</xdr:col>
      <xdr:colOff>285750</xdr:colOff>
      <xdr:row>973</xdr:row>
      <xdr:rowOff>0</xdr:rowOff>
    </xdr:from>
    <xdr:to>
      <xdr:col>83</xdr:col>
      <xdr:colOff>314325</xdr:colOff>
      <xdr:row>1020</xdr:row>
      <xdr:rowOff>0</xdr:rowOff>
    </xdr:to>
    <xdr:sp macro="" textlink="">
      <xdr:nvSpPr>
        <xdr:cNvPr id="3" name="Line 9">
          <a:extLst>
            <a:ext uri="{FF2B5EF4-FFF2-40B4-BE49-F238E27FC236}">
              <a16:creationId xmlns="" xmlns:a16="http://schemas.microsoft.com/office/drawing/2014/main" id="{5A15B6F7-D72D-4236-A37A-FDC9CBF5C6A2}"/>
            </a:ext>
          </a:extLst>
        </xdr:cNvPr>
        <xdr:cNvSpPr>
          <a:spLocks noChangeShapeType="1"/>
        </xdr:cNvSpPr>
      </xdr:nvSpPr>
      <xdr:spPr bwMode="auto">
        <a:xfrm flipH="1">
          <a:off x="54321075" y="198310500"/>
          <a:ext cx="28575" cy="8667750"/>
        </a:xfrm>
        <a:prstGeom prst="line">
          <a:avLst/>
        </a:prstGeom>
        <a:noFill/>
        <a:ln w="9525">
          <a:solidFill>
            <a:srgbClr val="000000"/>
          </a:solidFill>
          <a:round/>
          <a:headEnd/>
          <a:tailEnd type="triangle" w="med" len="med"/>
        </a:ln>
      </xdr:spPr>
    </xdr:sp>
    <xdr:clientData/>
  </xdr:twoCellAnchor>
  <xdr:twoCellAnchor>
    <xdr:from>
      <xdr:col>83</xdr:col>
      <xdr:colOff>285750</xdr:colOff>
      <xdr:row>973</xdr:row>
      <xdr:rowOff>0</xdr:rowOff>
    </xdr:from>
    <xdr:to>
      <xdr:col>83</xdr:col>
      <xdr:colOff>314325</xdr:colOff>
      <xdr:row>1020</xdr:row>
      <xdr:rowOff>0</xdr:rowOff>
    </xdr:to>
    <xdr:sp macro="" textlink="">
      <xdr:nvSpPr>
        <xdr:cNvPr id="4" name="Line 9">
          <a:extLst>
            <a:ext uri="{FF2B5EF4-FFF2-40B4-BE49-F238E27FC236}">
              <a16:creationId xmlns="" xmlns:a16="http://schemas.microsoft.com/office/drawing/2014/main" id="{FB932CF4-C303-4DA0-881D-868FF085DC5D}"/>
            </a:ext>
          </a:extLst>
        </xdr:cNvPr>
        <xdr:cNvSpPr>
          <a:spLocks noChangeShapeType="1"/>
        </xdr:cNvSpPr>
      </xdr:nvSpPr>
      <xdr:spPr bwMode="auto">
        <a:xfrm flipH="1">
          <a:off x="54321075" y="198310500"/>
          <a:ext cx="28575" cy="8667750"/>
        </a:xfrm>
        <a:prstGeom prst="line">
          <a:avLst/>
        </a:prstGeom>
        <a:noFill/>
        <a:ln w="9525">
          <a:solidFill>
            <a:srgbClr val="000000"/>
          </a:solidFill>
          <a:round/>
          <a:headEnd/>
          <a:tailEnd type="triangle" w="med" len="med"/>
        </a:ln>
      </xdr:spPr>
    </xdr:sp>
    <xdr:clientData/>
  </xdr:twoCellAnchor>
  <xdr:twoCellAnchor>
    <xdr:from>
      <xdr:col>83</xdr:col>
      <xdr:colOff>285750</xdr:colOff>
      <xdr:row>973</xdr:row>
      <xdr:rowOff>0</xdr:rowOff>
    </xdr:from>
    <xdr:to>
      <xdr:col>83</xdr:col>
      <xdr:colOff>314325</xdr:colOff>
      <xdr:row>1020</xdr:row>
      <xdr:rowOff>0</xdr:rowOff>
    </xdr:to>
    <xdr:sp macro="" textlink="">
      <xdr:nvSpPr>
        <xdr:cNvPr id="5" name="Line 9">
          <a:extLst>
            <a:ext uri="{FF2B5EF4-FFF2-40B4-BE49-F238E27FC236}">
              <a16:creationId xmlns="" xmlns:a16="http://schemas.microsoft.com/office/drawing/2014/main" id="{4F8A2557-5F70-4431-9FEF-324AFF320CC0}"/>
            </a:ext>
          </a:extLst>
        </xdr:cNvPr>
        <xdr:cNvSpPr>
          <a:spLocks noChangeShapeType="1"/>
        </xdr:cNvSpPr>
      </xdr:nvSpPr>
      <xdr:spPr bwMode="auto">
        <a:xfrm flipH="1">
          <a:off x="54321075" y="198310500"/>
          <a:ext cx="28575" cy="866775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sheetPr>
  <dimension ref="A1:AB561"/>
  <sheetViews>
    <sheetView tabSelected="1" zoomScaleNormal="100" workbookViewId="0">
      <selection activeCell="D10" sqref="D10"/>
    </sheetView>
  </sheetViews>
  <sheetFormatPr defaultColWidth="9.109375" defaultRowHeight="13.8"/>
  <cols>
    <col min="1" max="1" width="5.88671875" style="66" customWidth="1"/>
    <col min="2" max="2" width="43.5546875" style="27" customWidth="1"/>
    <col min="3" max="3" width="12.88671875" style="27" customWidth="1"/>
    <col min="4" max="4" width="14.88671875" style="27" customWidth="1"/>
    <col min="5" max="6" width="12.5546875" style="27" customWidth="1"/>
    <col min="7" max="7" width="10" style="27" customWidth="1"/>
    <col min="8" max="8" width="12.5546875" style="27" customWidth="1"/>
    <col min="9" max="9" width="10.109375" style="27" customWidth="1"/>
    <col min="10" max="10" width="13.44140625" style="27" customWidth="1"/>
    <col min="11" max="11" width="12.5546875" style="27" customWidth="1"/>
    <col min="12" max="12" width="11.33203125" style="27" customWidth="1"/>
    <col min="13" max="14" width="10.44140625" style="27" customWidth="1"/>
    <col min="15" max="15" width="12.44140625" style="27" customWidth="1"/>
    <col min="16" max="17" width="9.109375" style="27"/>
    <col min="18" max="18" width="10.33203125" style="27" customWidth="1"/>
    <col min="19" max="16384" width="9.109375" style="27"/>
  </cols>
  <sheetData>
    <row r="1" spans="1:23">
      <c r="A1" s="507" t="s">
        <v>0</v>
      </c>
      <c r="B1" s="509" t="s">
        <v>1401</v>
      </c>
      <c r="C1" s="508"/>
      <c r="D1" s="508"/>
      <c r="E1" s="506"/>
      <c r="F1" s="506"/>
      <c r="G1" s="510" t="s">
        <v>1400</v>
      </c>
      <c r="H1" s="506"/>
      <c r="I1" s="506"/>
      <c r="J1" s="506"/>
      <c r="K1" s="506"/>
      <c r="L1" s="506"/>
      <c r="M1" s="506"/>
      <c r="N1" s="716" t="s">
        <v>1862</v>
      </c>
      <c r="O1" s="716"/>
      <c r="P1" s="716"/>
      <c r="R1" s="716" t="s">
        <v>1863</v>
      </c>
      <c r="S1" s="716"/>
      <c r="T1" s="716"/>
      <c r="U1" s="716"/>
      <c r="V1" s="716"/>
      <c r="W1" s="717"/>
    </row>
    <row r="2" spans="1:23">
      <c r="A2" s="507"/>
      <c r="B2" s="509" t="s">
        <v>1399</v>
      </c>
      <c r="C2" s="506"/>
      <c r="D2" s="506"/>
      <c r="E2" s="506"/>
      <c r="F2" s="506"/>
      <c r="G2" s="508" t="s">
        <v>1389</v>
      </c>
      <c r="H2" s="506"/>
      <c r="I2" s="506"/>
      <c r="J2" s="506"/>
      <c r="K2" s="506"/>
      <c r="L2" s="506"/>
      <c r="M2" s="506"/>
    </row>
    <row r="3" spans="1:23">
      <c r="A3" s="507"/>
      <c r="B3" s="509" t="s">
        <v>1398</v>
      </c>
      <c r="C3" s="506"/>
      <c r="D3" s="506"/>
      <c r="E3" s="506"/>
      <c r="F3" s="506"/>
      <c r="G3" s="508" t="s">
        <v>1397</v>
      </c>
      <c r="H3" s="506"/>
      <c r="I3" s="506"/>
      <c r="J3" s="506"/>
      <c r="K3" s="506"/>
      <c r="L3" s="506"/>
      <c r="M3" s="506"/>
    </row>
    <row r="4" spans="1:23">
      <c r="A4" s="507"/>
      <c r="B4" s="509" t="s">
        <v>1396</v>
      </c>
      <c r="C4" s="506"/>
      <c r="D4" s="506"/>
      <c r="E4" s="506"/>
      <c r="F4" s="506"/>
      <c r="G4" s="506"/>
      <c r="H4" s="506"/>
      <c r="I4" s="506"/>
      <c r="J4" s="506"/>
      <c r="K4" s="506"/>
      <c r="L4" s="506"/>
      <c r="M4" s="506"/>
    </row>
    <row r="5" spans="1:23">
      <c r="A5" s="507"/>
      <c r="B5" s="509" t="s">
        <v>1395</v>
      </c>
      <c r="C5" s="506"/>
      <c r="D5" s="506"/>
      <c r="E5" s="506"/>
      <c r="F5" s="506"/>
      <c r="G5" s="506"/>
      <c r="H5" s="506"/>
      <c r="I5" s="506"/>
      <c r="J5" s="506"/>
      <c r="K5" s="506"/>
      <c r="L5" s="506"/>
      <c r="M5" s="506"/>
    </row>
    <row r="6" spans="1:23">
      <c r="A6" s="507"/>
      <c r="B6" s="506" t="s">
        <v>1394</v>
      </c>
      <c r="C6" s="506"/>
      <c r="D6" s="506"/>
      <c r="E6" s="506"/>
      <c r="F6" s="506"/>
      <c r="G6" s="506"/>
      <c r="H6" s="506"/>
      <c r="I6" s="506"/>
      <c r="J6" s="506"/>
      <c r="K6" s="506"/>
      <c r="L6" s="506"/>
      <c r="M6" s="506"/>
    </row>
    <row r="7" spans="1:23">
      <c r="A7" s="507"/>
      <c r="B7" s="506" t="s">
        <v>1393</v>
      </c>
      <c r="C7" s="506"/>
      <c r="D7" s="506"/>
      <c r="E7" s="506"/>
      <c r="F7" s="506"/>
      <c r="G7" s="506"/>
      <c r="H7" s="506"/>
      <c r="I7" s="506"/>
      <c r="J7" s="506"/>
      <c r="K7" s="506"/>
      <c r="L7" s="506"/>
      <c r="M7" s="506"/>
    </row>
    <row r="8" spans="1:23">
      <c r="A8" s="507"/>
      <c r="B8" s="509" t="s">
        <v>1392</v>
      </c>
      <c r="C8" s="506"/>
      <c r="D8" s="506"/>
      <c r="E8" s="506"/>
      <c r="F8" s="506"/>
      <c r="G8" s="506"/>
      <c r="H8" s="506"/>
      <c r="I8" s="506"/>
      <c r="J8" s="506"/>
      <c r="K8" s="506"/>
      <c r="L8" s="506"/>
      <c r="M8" s="506"/>
    </row>
    <row r="9" spans="1:23" ht="14.4" thickBot="1">
      <c r="A9" s="507"/>
      <c r="B9" s="509" t="s">
        <v>1391</v>
      </c>
      <c r="C9" s="506"/>
      <c r="D9" s="506"/>
      <c r="E9" s="506"/>
      <c r="F9" s="506"/>
      <c r="G9" s="506"/>
      <c r="H9" s="506"/>
      <c r="I9" s="506"/>
      <c r="J9" s="506"/>
      <c r="K9" s="506"/>
      <c r="L9" s="506"/>
      <c r="M9" s="506"/>
    </row>
    <row r="10" spans="1:23" ht="14.4">
      <c r="A10" s="507"/>
      <c r="B10" s="509" t="s">
        <v>1390</v>
      </c>
      <c r="C10" s="506"/>
      <c r="D10" s="506"/>
      <c r="E10" s="956" t="s">
        <v>1865</v>
      </c>
      <c r="F10" s="957"/>
      <c r="G10" s="957"/>
      <c r="H10" s="957"/>
      <c r="I10" s="957"/>
      <c r="J10" s="957"/>
      <c r="K10" s="957"/>
      <c r="L10" s="957"/>
      <c r="M10" s="957"/>
      <c r="N10" s="957"/>
      <c r="O10" s="957"/>
      <c r="P10" s="958"/>
      <c r="Q10" s="959"/>
    </row>
    <row r="11" spans="1:23" ht="14.4">
      <c r="A11" s="507"/>
      <c r="B11" s="508" t="s">
        <v>1389</v>
      </c>
      <c r="C11" s="506"/>
      <c r="D11" s="506"/>
      <c r="E11" s="960" t="s">
        <v>1866</v>
      </c>
      <c r="F11" s="961"/>
      <c r="G11" s="961"/>
      <c r="H11" s="961"/>
      <c r="I11" s="961"/>
      <c r="J11" s="961"/>
      <c r="K11" s="961"/>
      <c r="L11" s="961"/>
      <c r="M11" s="961"/>
      <c r="N11" s="961"/>
      <c r="O11" s="961"/>
      <c r="P11" s="962"/>
      <c r="Q11" s="963"/>
    </row>
    <row r="12" spans="1:23" ht="15" thickBot="1">
      <c r="A12" s="507"/>
      <c r="B12" s="506" t="s">
        <v>1388</v>
      </c>
      <c r="C12" s="506"/>
      <c r="D12" s="506"/>
      <c r="E12" s="964" t="s">
        <v>1867</v>
      </c>
      <c r="F12" s="965"/>
      <c r="G12" s="965"/>
      <c r="H12" s="965"/>
      <c r="I12" s="965"/>
      <c r="J12" s="965"/>
      <c r="K12" s="965"/>
      <c r="L12" s="965"/>
      <c r="M12" s="965"/>
      <c r="N12" s="965"/>
      <c r="O12" s="965"/>
      <c r="P12" s="966"/>
      <c r="Q12" s="967"/>
    </row>
    <row r="13" spans="1:23">
      <c r="A13" s="507"/>
      <c r="B13" s="506"/>
      <c r="C13" s="506"/>
      <c r="D13" s="506"/>
      <c r="E13" s="506"/>
      <c r="F13" s="506"/>
      <c r="G13" s="506"/>
      <c r="H13" s="506"/>
      <c r="I13" s="506"/>
      <c r="J13" s="506"/>
      <c r="K13" s="506"/>
      <c r="L13" s="506"/>
      <c r="M13" s="506"/>
    </row>
    <row r="14" spans="1:23">
      <c r="A14" s="10" t="s">
        <v>1387</v>
      </c>
    </row>
    <row r="15" spans="1:23">
      <c r="A15" s="30"/>
    </row>
    <row r="16" spans="1:23" ht="14.4" thickBot="1">
      <c r="A16" s="154" t="s">
        <v>1386</v>
      </c>
      <c r="B16" s="426"/>
      <c r="C16" s="426"/>
      <c r="D16" s="2"/>
      <c r="E16" s="2"/>
    </row>
    <row r="17" spans="1:17" ht="28.8" thickTop="1" thickBot="1">
      <c r="A17" s="505" t="s">
        <v>984</v>
      </c>
      <c r="B17" s="504" t="s">
        <v>983</v>
      </c>
      <c r="C17" s="338" t="s">
        <v>1</v>
      </c>
      <c r="K17" s="34"/>
    </row>
    <row r="18" spans="1:17" ht="15" thickTop="1" thickBot="1">
      <c r="A18" s="454" t="s">
        <v>2</v>
      </c>
      <c r="B18" s="503" t="s">
        <v>3</v>
      </c>
      <c r="C18" s="502" t="s">
        <v>1032</v>
      </c>
      <c r="K18" s="34"/>
      <c r="L18" s="20" t="s">
        <v>1864</v>
      </c>
    </row>
    <row r="19" spans="1:17" ht="14.4" thickTop="1">
      <c r="A19" s="470" t="s">
        <v>969</v>
      </c>
      <c r="B19" s="501" t="s">
        <v>998</v>
      </c>
      <c r="C19" s="500">
        <v>0</v>
      </c>
      <c r="K19" s="34"/>
      <c r="L19" s="968" t="s">
        <v>1852</v>
      </c>
      <c r="M19" s="968"/>
      <c r="N19" s="968"/>
      <c r="O19" s="968"/>
      <c r="P19" s="968"/>
      <c r="Q19" s="856">
        <v>0</v>
      </c>
    </row>
    <row r="20" spans="1:17" ht="30" customHeight="1">
      <c r="A20" s="499" t="s">
        <v>967</v>
      </c>
      <c r="B20" s="445" t="s">
        <v>997</v>
      </c>
      <c r="C20" s="500">
        <v>0</v>
      </c>
      <c r="K20" s="34"/>
      <c r="L20" s="968" t="s">
        <v>1853</v>
      </c>
      <c r="M20" s="968"/>
      <c r="N20" s="968"/>
      <c r="O20" s="968"/>
      <c r="P20" s="968"/>
      <c r="Q20" s="856">
        <v>0</v>
      </c>
    </row>
    <row r="21" spans="1:17" ht="16.5" customHeight="1">
      <c r="A21" s="499" t="s">
        <v>965</v>
      </c>
      <c r="B21" s="495" t="s">
        <v>996</v>
      </c>
      <c r="C21" s="493">
        <v>0</v>
      </c>
      <c r="K21" s="34"/>
      <c r="L21" s="968" t="s">
        <v>1854</v>
      </c>
      <c r="M21" s="968"/>
      <c r="N21" s="968"/>
      <c r="O21" s="968"/>
      <c r="P21" s="968"/>
      <c r="Q21" s="856">
        <v>0</v>
      </c>
    </row>
    <row r="22" spans="1:17">
      <c r="A22" s="499" t="s">
        <v>963</v>
      </c>
      <c r="B22" s="495" t="s">
        <v>968</v>
      </c>
      <c r="C22" s="493">
        <v>0</v>
      </c>
      <c r="K22" s="34"/>
      <c r="L22" s="968" t="s">
        <v>1855</v>
      </c>
      <c r="M22" s="968"/>
      <c r="N22" s="968"/>
      <c r="O22" s="968"/>
      <c r="P22" s="968"/>
      <c r="Q22" s="856">
        <v>0</v>
      </c>
    </row>
    <row r="23" spans="1:17">
      <c r="A23" s="499" t="s">
        <v>1385</v>
      </c>
      <c r="B23" s="495" t="s">
        <v>995</v>
      </c>
      <c r="C23" s="493">
        <v>0</v>
      </c>
      <c r="K23" s="34"/>
      <c r="L23" s="968" t="s">
        <v>1856</v>
      </c>
      <c r="M23" s="968"/>
      <c r="N23" s="968"/>
      <c r="O23" s="968"/>
      <c r="P23" s="968"/>
      <c r="Q23" s="856">
        <v>0</v>
      </c>
    </row>
    <row r="24" spans="1:17">
      <c r="A24" s="490" t="s">
        <v>1384</v>
      </c>
      <c r="B24" s="495" t="s">
        <v>966</v>
      </c>
      <c r="C24" s="493">
        <v>0</v>
      </c>
      <c r="K24" s="34"/>
      <c r="L24" s="968" t="s">
        <v>1857</v>
      </c>
      <c r="M24" s="968"/>
      <c r="N24" s="968"/>
      <c r="O24" s="968"/>
      <c r="P24" s="968"/>
      <c r="Q24" s="856">
        <v>0</v>
      </c>
    </row>
    <row r="25" spans="1:17">
      <c r="A25" s="490" t="s">
        <v>957</v>
      </c>
      <c r="B25" s="496" t="s">
        <v>994</v>
      </c>
      <c r="C25" s="493">
        <v>0</v>
      </c>
      <c r="K25" s="34"/>
      <c r="L25" s="968" t="s">
        <v>1858</v>
      </c>
      <c r="M25" s="968"/>
      <c r="N25" s="968"/>
      <c r="O25" s="968"/>
      <c r="P25" s="968"/>
      <c r="Q25" s="856">
        <v>0</v>
      </c>
    </row>
    <row r="26" spans="1:17">
      <c r="A26" s="490" t="s">
        <v>955</v>
      </c>
      <c r="B26" s="494" t="s">
        <v>993</v>
      </c>
      <c r="C26" s="493">
        <v>0</v>
      </c>
      <c r="K26" s="34"/>
      <c r="L26" s="968" t="s">
        <v>1859</v>
      </c>
      <c r="M26" s="968"/>
      <c r="N26" s="968"/>
      <c r="O26" s="968"/>
      <c r="P26" s="968"/>
      <c r="Q26" s="856">
        <v>0</v>
      </c>
    </row>
    <row r="27" spans="1:17">
      <c r="A27" s="490" t="s">
        <v>953</v>
      </c>
      <c r="B27" s="494" t="s">
        <v>992</v>
      </c>
      <c r="C27" s="493">
        <v>0</v>
      </c>
      <c r="K27" s="34"/>
      <c r="L27" s="968" t="s">
        <v>1860</v>
      </c>
      <c r="M27" s="968"/>
      <c r="N27" s="968"/>
      <c r="O27" s="968"/>
      <c r="P27" s="968"/>
      <c r="Q27" s="856">
        <v>0</v>
      </c>
    </row>
    <row r="28" spans="1:17">
      <c r="A28" s="490" t="s">
        <v>951</v>
      </c>
      <c r="B28" s="498" t="s">
        <v>991</v>
      </c>
      <c r="C28" s="493">
        <v>0</v>
      </c>
      <c r="K28" s="34"/>
      <c r="L28" s="968" t="s">
        <v>1861</v>
      </c>
      <c r="M28" s="968"/>
      <c r="N28" s="968"/>
      <c r="O28" s="968"/>
      <c r="P28" s="968"/>
      <c r="Q28" s="856">
        <v>0</v>
      </c>
    </row>
    <row r="29" spans="1:17">
      <c r="A29" s="490" t="s">
        <v>1109</v>
      </c>
      <c r="B29" s="494" t="s">
        <v>1142</v>
      </c>
      <c r="C29" s="493">
        <v>0</v>
      </c>
      <c r="K29" s="34"/>
    </row>
    <row r="30" spans="1:17">
      <c r="A30" s="490" t="s">
        <v>1107</v>
      </c>
      <c r="B30" s="494" t="s">
        <v>964</v>
      </c>
      <c r="C30" s="493">
        <v>0</v>
      </c>
      <c r="K30" s="34"/>
    </row>
    <row r="31" spans="1:17">
      <c r="A31" s="490" t="s">
        <v>1105</v>
      </c>
      <c r="B31" s="494" t="s">
        <v>962</v>
      </c>
      <c r="C31" s="493">
        <v>0</v>
      </c>
      <c r="K31" s="34"/>
    </row>
    <row r="32" spans="1:17" ht="16.8">
      <c r="A32" s="490" t="s">
        <v>1104</v>
      </c>
      <c r="B32" s="494" t="s">
        <v>960</v>
      </c>
      <c r="C32" s="493">
        <v>0</v>
      </c>
      <c r="F32" s="497"/>
      <c r="G32" s="378"/>
      <c r="H32" s="378"/>
      <c r="I32" s="378"/>
      <c r="J32" s="378"/>
      <c r="K32" s="34"/>
    </row>
    <row r="33" spans="1:11">
      <c r="A33" s="490" t="s">
        <v>1103</v>
      </c>
      <c r="B33" s="496" t="s">
        <v>958</v>
      </c>
      <c r="C33" s="493">
        <v>0</v>
      </c>
      <c r="F33" s="128"/>
      <c r="G33" s="128"/>
      <c r="H33" s="128"/>
      <c r="I33" s="128"/>
      <c r="J33" s="128"/>
      <c r="K33" s="34"/>
    </row>
    <row r="34" spans="1:11" ht="16.8">
      <c r="A34" s="490" t="s">
        <v>1101</v>
      </c>
      <c r="B34" s="495" t="s">
        <v>1383</v>
      </c>
      <c r="C34" s="493">
        <v>0</v>
      </c>
      <c r="F34" s="128"/>
      <c r="G34" s="128"/>
      <c r="H34" s="128"/>
      <c r="I34" s="128"/>
      <c r="J34" s="128"/>
      <c r="K34" s="34"/>
    </row>
    <row r="35" spans="1:11" ht="16.8">
      <c r="A35" s="490" t="s">
        <v>1099</v>
      </c>
      <c r="B35" s="494" t="s">
        <v>1382</v>
      </c>
      <c r="C35" s="493">
        <v>0</v>
      </c>
      <c r="F35" s="34"/>
      <c r="G35" s="34"/>
      <c r="H35" s="34"/>
      <c r="I35" s="34"/>
      <c r="J35" s="34"/>
      <c r="K35" s="34"/>
    </row>
    <row r="36" spans="1:11">
      <c r="A36" s="490" t="s">
        <v>1098</v>
      </c>
      <c r="B36" s="494" t="s">
        <v>952</v>
      </c>
      <c r="C36" s="493">
        <v>0</v>
      </c>
      <c r="F36" s="34"/>
      <c r="G36" s="34"/>
      <c r="H36" s="34"/>
      <c r="I36" s="34"/>
      <c r="J36" s="34"/>
      <c r="K36" s="34"/>
    </row>
    <row r="37" spans="1:11">
      <c r="A37" s="490" t="s">
        <v>1097</v>
      </c>
      <c r="B37" s="494" t="s">
        <v>950</v>
      </c>
      <c r="C37" s="493">
        <v>0</v>
      </c>
      <c r="F37" s="34"/>
      <c r="G37" s="34"/>
      <c r="H37" s="34"/>
      <c r="I37" s="34"/>
      <c r="J37" s="34"/>
      <c r="K37" s="34"/>
    </row>
    <row r="38" spans="1:11">
      <c r="A38" s="490" t="s">
        <v>1297</v>
      </c>
      <c r="B38" s="496" t="s">
        <v>948</v>
      </c>
      <c r="C38" s="493">
        <v>0</v>
      </c>
      <c r="F38" s="34"/>
      <c r="G38" s="34"/>
      <c r="H38" s="34"/>
      <c r="I38" s="34"/>
      <c r="J38" s="34"/>
      <c r="K38" s="34"/>
    </row>
    <row r="39" spans="1:11">
      <c r="A39" s="490" t="s">
        <v>1296</v>
      </c>
      <c r="B39" s="494" t="s">
        <v>946</v>
      </c>
      <c r="C39" s="493">
        <v>0</v>
      </c>
      <c r="F39" s="34"/>
      <c r="G39" s="34"/>
      <c r="H39" s="34"/>
      <c r="I39" s="34"/>
      <c r="J39" s="34"/>
      <c r="K39" s="34"/>
    </row>
    <row r="40" spans="1:11">
      <c r="A40" s="490" t="s">
        <v>1294</v>
      </c>
      <c r="B40" s="494" t="s">
        <v>944</v>
      </c>
      <c r="C40" s="493">
        <v>0</v>
      </c>
      <c r="F40" s="34"/>
      <c r="G40" s="34"/>
      <c r="H40" s="34"/>
      <c r="I40" s="34"/>
      <c r="J40" s="34"/>
      <c r="K40" s="34"/>
    </row>
    <row r="41" spans="1:11">
      <c r="A41" s="490" t="s">
        <v>1292</v>
      </c>
      <c r="B41" s="494" t="s">
        <v>1239</v>
      </c>
      <c r="C41" s="493">
        <v>0</v>
      </c>
      <c r="F41" s="34"/>
      <c r="G41" s="34"/>
      <c r="H41" s="34"/>
      <c r="I41" s="34"/>
      <c r="J41" s="34"/>
      <c r="K41" s="34"/>
    </row>
    <row r="42" spans="1:11">
      <c r="A42" s="490" t="s">
        <v>1290</v>
      </c>
      <c r="B42" s="494" t="s">
        <v>1252</v>
      </c>
      <c r="C42" s="493">
        <v>0</v>
      </c>
      <c r="F42" s="34"/>
      <c r="G42" s="34"/>
      <c r="H42" s="34"/>
      <c r="I42" s="34"/>
      <c r="J42" s="34"/>
      <c r="K42" s="34"/>
    </row>
    <row r="43" spans="1:11" ht="18.75" customHeight="1">
      <c r="A43" s="490" t="s">
        <v>1288</v>
      </c>
      <c r="B43" s="495" t="s">
        <v>1381</v>
      </c>
      <c r="C43" s="493">
        <v>0</v>
      </c>
      <c r="F43" s="34"/>
      <c r="G43" s="34"/>
      <c r="H43" s="34"/>
      <c r="I43" s="34"/>
      <c r="J43" s="34"/>
      <c r="K43" s="34"/>
    </row>
    <row r="44" spans="1:11" ht="16.8">
      <c r="A44" s="490" t="s">
        <v>1286</v>
      </c>
      <c r="B44" s="495" t="s">
        <v>1380</v>
      </c>
      <c r="C44" s="493">
        <v>0</v>
      </c>
      <c r="F44" s="34"/>
      <c r="G44" s="34"/>
      <c r="H44" s="34"/>
      <c r="I44" s="34"/>
      <c r="J44" s="34"/>
      <c r="K44" s="34"/>
    </row>
    <row r="45" spans="1:11" ht="16.8">
      <c r="A45" s="490" t="s">
        <v>1284</v>
      </c>
      <c r="B45" s="495" t="s">
        <v>1379</v>
      </c>
      <c r="C45" s="493">
        <v>0</v>
      </c>
      <c r="F45" s="34"/>
      <c r="G45" s="34"/>
      <c r="H45" s="34"/>
      <c r="I45" s="34"/>
      <c r="J45" s="34"/>
      <c r="K45" s="34"/>
    </row>
    <row r="46" spans="1:11" ht="16.8">
      <c r="A46" s="490" t="s">
        <v>1282</v>
      </c>
      <c r="B46" s="494" t="s">
        <v>1378</v>
      </c>
      <c r="C46" s="493">
        <v>0</v>
      </c>
      <c r="F46" s="34"/>
      <c r="G46" s="34"/>
      <c r="H46" s="34"/>
      <c r="I46" s="34"/>
      <c r="J46" s="34"/>
      <c r="K46" s="34"/>
    </row>
    <row r="47" spans="1:11">
      <c r="A47" s="490" t="s">
        <v>1280</v>
      </c>
      <c r="B47" s="494" t="s">
        <v>934</v>
      </c>
      <c r="C47" s="493">
        <v>0</v>
      </c>
      <c r="F47" s="34"/>
      <c r="G47" s="34"/>
      <c r="H47" s="34"/>
      <c r="I47" s="34"/>
      <c r="J47" s="34"/>
      <c r="K47" s="34"/>
    </row>
    <row r="48" spans="1:11">
      <c r="A48" s="490" t="s">
        <v>1279</v>
      </c>
      <c r="B48" s="494" t="s">
        <v>932</v>
      </c>
      <c r="C48" s="493">
        <v>0</v>
      </c>
      <c r="F48" s="34"/>
      <c r="G48" s="34"/>
      <c r="H48" s="34"/>
      <c r="I48" s="34"/>
      <c r="J48" s="34"/>
      <c r="K48" s="34"/>
    </row>
    <row r="49" spans="1:14" ht="16.8">
      <c r="A49" s="490" t="s">
        <v>1277</v>
      </c>
      <c r="B49" s="494" t="s">
        <v>1377</v>
      </c>
      <c r="C49" s="493">
        <v>0</v>
      </c>
      <c r="F49" s="34"/>
      <c r="G49" s="34"/>
      <c r="H49" s="34"/>
      <c r="I49" s="34"/>
      <c r="J49" s="34"/>
      <c r="K49" s="34"/>
    </row>
    <row r="50" spans="1:14" ht="16.8">
      <c r="A50" s="490" t="s">
        <v>1276</v>
      </c>
      <c r="B50" s="494" t="s">
        <v>1376</v>
      </c>
      <c r="C50" s="493">
        <v>0</v>
      </c>
      <c r="F50" s="34"/>
      <c r="G50" s="34"/>
      <c r="H50" s="34"/>
      <c r="I50" s="34"/>
      <c r="J50" s="34"/>
      <c r="K50" s="34"/>
    </row>
    <row r="51" spans="1:14" ht="30.6">
      <c r="A51" s="490" t="s">
        <v>1275</v>
      </c>
      <c r="B51" s="494" t="s">
        <v>1375</v>
      </c>
      <c r="C51" s="493">
        <v>0</v>
      </c>
      <c r="F51" s="34"/>
      <c r="G51" s="34"/>
      <c r="H51" s="34"/>
      <c r="I51" s="34"/>
      <c r="J51" s="34"/>
      <c r="K51" s="34"/>
    </row>
    <row r="52" spans="1:14" ht="16.8">
      <c r="A52" s="490" t="s">
        <v>1273</v>
      </c>
      <c r="B52" s="494" t="s">
        <v>1374</v>
      </c>
      <c r="C52" s="493">
        <v>0</v>
      </c>
      <c r="F52" s="34"/>
      <c r="G52" s="34"/>
      <c r="H52" s="34"/>
      <c r="I52" s="34"/>
      <c r="J52" s="34"/>
      <c r="K52" s="34"/>
    </row>
    <row r="53" spans="1:14">
      <c r="A53" s="490" t="s">
        <v>1271</v>
      </c>
      <c r="B53" s="494" t="s">
        <v>922</v>
      </c>
      <c r="C53" s="493">
        <v>0</v>
      </c>
      <c r="F53" s="34"/>
      <c r="G53" s="34"/>
      <c r="H53" s="34"/>
      <c r="I53" s="34"/>
      <c r="J53" s="34"/>
      <c r="K53" s="34"/>
    </row>
    <row r="54" spans="1:14">
      <c r="A54" s="490" t="s">
        <v>1270</v>
      </c>
      <c r="B54" s="494" t="s">
        <v>920</v>
      </c>
      <c r="C54" s="718">
        <f>+Laboratoare_sali_operatie!C5</f>
        <v>0</v>
      </c>
      <c r="F54" s="34"/>
      <c r="G54" s="34"/>
      <c r="H54" s="34"/>
      <c r="I54" s="34"/>
      <c r="J54" s="34"/>
      <c r="K54" s="34"/>
    </row>
    <row r="55" spans="1:14">
      <c r="A55" s="490" t="s">
        <v>1268</v>
      </c>
      <c r="B55" s="494" t="s">
        <v>918</v>
      </c>
      <c r="C55" s="493">
        <v>0</v>
      </c>
      <c r="F55" s="34"/>
      <c r="G55" s="34"/>
      <c r="H55" s="34"/>
      <c r="I55" s="34"/>
      <c r="J55" s="34"/>
      <c r="K55" s="34"/>
    </row>
    <row r="56" spans="1:14" ht="27.6">
      <c r="A56" s="490" t="s">
        <v>1267</v>
      </c>
      <c r="B56" s="494" t="s">
        <v>916</v>
      </c>
      <c r="C56" s="493">
        <v>0</v>
      </c>
      <c r="F56" s="34"/>
      <c r="G56" s="34"/>
      <c r="H56" s="34"/>
      <c r="I56" s="34"/>
      <c r="J56" s="34"/>
      <c r="K56" s="34"/>
    </row>
    <row r="57" spans="1:14">
      <c r="A57" s="490" t="s">
        <v>1266</v>
      </c>
      <c r="B57" s="492" t="s">
        <v>914</v>
      </c>
      <c r="C57" s="493">
        <v>0</v>
      </c>
      <c r="F57" s="34"/>
      <c r="G57" s="34"/>
      <c r="H57" s="34"/>
      <c r="I57" s="34"/>
      <c r="J57" s="34"/>
      <c r="K57" s="34"/>
    </row>
    <row r="58" spans="1:14" ht="27.6">
      <c r="A58" s="490" t="s">
        <v>1264</v>
      </c>
      <c r="B58" s="492" t="s">
        <v>1026</v>
      </c>
      <c r="C58" s="493">
        <v>0</v>
      </c>
      <c r="F58" s="34"/>
      <c r="G58" s="34"/>
      <c r="H58" s="34"/>
      <c r="I58" s="34"/>
      <c r="J58" s="34"/>
      <c r="K58" s="34"/>
    </row>
    <row r="59" spans="1:14">
      <c r="A59" s="490" t="s">
        <v>1263</v>
      </c>
      <c r="B59" s="489" t="s">
        <v>912</v>
      </c>
      <c r="C59" s="491">
        <v>0</v>
      </c>
      <c r="F59" s="34"/>
      <c r="G59" s="34"/>
      <c r="H59" s="34"/>
      <c r="I59" s="34"/>
      <c r="J59" s="34"/>
      <c r="K59" s="34"/>
    </row>
    <row r="60" spans="1:14" ht="27.6">
      <c r="A60" s="490" t="s">
        <v>1373</v>
      </c>
      <c r="B60" s="492" t="s">
        <v>987</v>
      </c>
      <c r="C60" s="491">
        <v>0</v>
      </c>
      <c r="F60" s="34"/>
      <c r="G60" s="34"/>
      <c r="H60" s="34"/>
      <c r="I60" s="34"/>
      <c r="J60" s="34"/>
      <c r="K60" s="34"/>
    </row>
    <row r="61" spans="1:14" ht="27.6">
      <c r="A61" s="490" t="s">
        <v>1372</v>
      </c>
      <c r="B61" s="489" t="s">
        <v>910</v>
      </c>
      <c r="C61" s="488">
        <v>0</v>
      </c>
      <c r="F61" s="34"/>
      <c r="G61" s="34"/>
      <c r="H61" s="34"/>
      <c r="I61" s="34"/>
      <c r="J61" s="34"/>
      <c r="K61" s="34"/>
    </row>
    <row r="62" spans="1:14" ht="14.4" thickBot="1">
      <c r="A62" s="487" t="s">
        <v>1371</v>
      </c>
      <c r="B62" s="486" t="s">
        <v>1370</v>
      </c>
      <c r="C62" s="485">
        <v>0</v>
      </c>
      <c r="F62" s="34"/>
      <c r="G62" s="34"/>
      <c r="H62" s="34"/>
      <c r="I62" s="34"/>
      <c r="J62" s="34"/>
      <c r="K62" s="34"/>
    </row>
    <row r="63" spans="1:14" ht="15" thickTop="1" thickBot="1">
      <c r="A63" s="35" t="s">
        <v>1369</v>
      </c>
      <c r="B63" s="2"/>
      <c r="C63" s="484"/>
      <c r="D63" s="483"/>
      <c r="E63" s="483"/>
      <c r="F63" s="482"/>
      <c r="G63" s="34"/>
      <c r="H63" s="34"/>
      <c r="I63" s="34"/>
      <c r="J63" s="34"/>
      <c r="K63" s="34"/>
    </row>
    <row r="64" spans="1:14" ht="42.6" thickTop="1" thickBot="1">
      <c r="A64" s="481" t="s">
        <v>984</v>
      </c>
      <c r="B64" s="480" t="s">
        <v>983</v>
      </c>
      <c r="C64" s="479" t="s">
        <v>1368</v>
      </c>
      <c r="D64" s="478" t="s">
        <v>1367</v>
      </c>
      <c r="E64" s="477" t="s">
        <v>1366</v>
      </c>
      <c r="F64" s="476" t="s">
        <v>1365</v>
      </c>
      <c r="G64" s="476" t="s">
        <v>1364</v>
      </c>
      <c r="H64" s="34"/>
      <c r="I64" s="34"/>
      <c r="J64" s="34"/>
      <c r="K64" s="34"/>
      <c r="L64" s="34"/>
      <c r="M64" s="34"/>
      <c r="N64" s="34"/>
    </row>
    <row r="65" spans="1:14" ht="15" thickTop="1" thickBot="1">
      <c r="A65" s="475" t="s">
        <v>2</v>
      </c>
      <c r="B65" s="474" t="s">
        <v>3</v>
      </c>
      <c r="C65" s="473">
        <v>1</v>
      </c>
      <c r="D65" s="472">
        <v>2</v>
      </c>
      <c r="E65" s="472">
        <v>3</v>
      </c>
      <c r="F65" s="471">
        <v>4</v>
      </c>
      <c r="G65" s="471">
        <v>5</v>
      </c>
      <c r="H65" s="34"/>
      <c r="I65" s="34"/>
      <c r="J65" s="34"/>
      <c r="K65" s="34"/>
      <c r="L65" s="34"/>
      <c r="M65" s="34"/>
      <c r="N65" s="34"/>
    </row>
    <row r="66" spans="1:14" ht="14.4" thickTop="1">
      <c r="A66" s="470" t="s">
        <v>1031</v>
      </c>
      <c r="B66" s="466" t="s">
        <v>998</v>
      </c>
      <c r="C66" s="468">
        <v>0</v>
      </c>
      <c r="D66" s="468">
        <v>0</v>
      </c>
      <c r="E66" s="719">
        <f>+'c2Sp_Sext_cab_spital'!AG19</f>
        <v>0</v>
      </c>
      <c r="F66" s="719">
        <f>+'c2Sp_Sext_cab_spital'!C19-'c2Sp_Sext_cab_spital'!AG19</f>
        <v>0</v>
      </c>
      <c r="G66" s="720">
        <f>+Laboratoare_sali_operatie!C34</f>
        <v>0</v>
      </c>
      <c r="H66" s="469"/>
      <c r="I66" s="34"/>
      <c r="J66" s="34"/>
      <c r="K66" s="34"/>
      <c r="L66" s="34"/>
      <c r="M66" s="34"/>
      <c r="N66" s="34"/>
    </row>
    <row r="67" spans="1:14" ht="27.6">
      <c r="A67" s="467" t="s">
        <v>1363</v>
      </c>
      <c r="B67" s="445" t="s">
        <v>997</v>
      </c>
      <c r="C67" s="468">
        <v>0</v>
      </c>
      <c r="D67" s="468">
        <v>0</v>
      </c>
      <c r="E67" s="447">
        <v>0</v>
      </c>
      <c r="F67" s="447">
        <v>0</v>
      </c>
      <c r="G67" s="265">
        <v>0</v>
      </c>
      <c r="H67" s="34"/>
      <c r="I67" s="34"/>
      <c r="J67" s="34"/>
      <c r="K67" s="34"/>
      <c r="L67" s="34"/>
      <c r="M67" s="34"/>
      <c r="N67" s="34"/>
    </row>
    <row r="68" spans="1:14">
      <c r="A68" s="467" t="s">
        <v>1362</v>
      </c>
      <c r="B68" s="466" t="s">
        <v>996</v>
      </c>
      <c r="C68" s="461">
        <v>0</v>
      </c>
      <c r="D68" s="461">
        <v>0</v>
      </c>
      <c r="E68" s="7">
        <v>0</v>
      </c>
      <c r="F68" s="7">
        <v>0</v>
      </c>
      <c r="G68" s="460">
        <v>0</v>
      </c>
      <c r="H68" s="34"/>
      <c r="I68" s="34"/>
      <c r="J68" s="34"/>
      <c r="K68" s="34"/>
      <c r="L68" s="34"/>
      <c r="M68" s="34"/>
      <c r="N68" s="34"/>
    </row>
    <row r="69" spans="1:14">
      <c r="A69" s="463" t="s">
        <v>1361</v>
      </c>
      <c r="B69" s="464" t="s">
        <v>968</v>
      </c>
      <c r="C69" s="461">
        <v>0</v>
      </c>
      <c r="D69" s="461">
        <v>0</v>
      </c>
      <c r="E69" s="7">
        <v>0</v>
      </c>
      <c r="F69" s="7">
        <v>0</v>
      </c>
      <c r="G69" s="460">
        <v>0</v>
      </c>
      <c r="H69" s="34"/>
      <c r="I69" s="34"/>
      <c r="J69" s="34"/>
      <c r="K69" s="34"/>
      <c r="L69" s="34"/>
      <c r="M69" s="34"/>
      <c r="N69" s="34"/>
    </row>
    <row r="70" spans="1:14">
      <c r="A70" s="463" t="s">
        <v>1360</v>
      </c>
      <c r="B70" s="465" t="s">
        <v>995</v>
      </c>
      <c r="C70" s="461">
        <v>0</v>
      </c>
      <c r="D70" s="461">
        <v>0</v>
      </c>
      <c r="E70" s="7">
        <v>0</v>
      </c>
      <c r="F70" s="7">
        <v>0</v>
      </c>
      <c r="G70" s="460">
        <v>0</v>
      </c>
      <c r="H70" s="34"/>
      <c r="I70" s="34"/>
      <c r="J70" s="34"/>
      <c r="K70" s="34"/>
      <c r="L70" s="34"/>
      <c r="M70" s="34"/>
      <c r="N70" s="34"/>
    </row>
    <row r="71" spans="1:14">
      <c r="A71" s="463" t="s">
        <v>1359</v>
      </c>
      <c r="B71" s="464" t="s">
        <v>966</v>
      </c>
      <c r="C71" s="461">
        <v>0</v>
      </c>
      <c r="D71" s="461">
        <v>0</v>
      </c>
      <c r="E71" s="7">
        <v>0</v>
      </c>
      <c r="F71" s="719">
        <f>+'c2Sp_Sext_cab_ambulator'!AH19</f>
        <v>0</v>
      </c>
      <c r="G71" s="460">
        <v>0</v>
      </c>
      <c r="H71" s="34"/>
      <c r="I71" s="34"/>
      <c r="J71" s="34"/>
      <c r="K71" s="34"/>
      <c r="L71" s="34"/>
      <c r="M71" s="34"/>
      <c r="N71" s="34"/>
    </row>
    <row r="72" spans="1:14">
      <c r="A72" s="463" t="s">
        <v>1358</v>
      </c>
      <c r="B72" s="458" t="s">
        <v>954</v>
      </c>
      <c r="C72" s="461">
        <v>0</v>
      </c>
      <c r="D72" s="461">
        <v>0</v>
      </c>
      <c r="E72" s="461">
        <v>0</v>
      </c>
      <c r="F72" s="461">
        <v>0</v>
      </c>
      <c r="G72" s="296">
        <v>0</v>
      </c>
      <c r="H72" s="34"/>
      <c r="I72" s="34"/>
      <c r="J72" s="34"/>
      <c r="K72" s="34"/>
      <c r="L72" s="34"/>
      <c r="M72" s="34"/>
      <c r="N72" s="34"/>
    </row>
    <row r="73" spans="1:14">
      <c r="A73" s="463" t="s">
        <v>1357</v>
      </c>
      <c r="B73" s="458" t="s">
        <v>944</v>
      </c>
      <c r="C73" s="461">
        <v>0</v>
      </c>
      <c r="D73" s="461">
        <v>0</v>
      </c>
      <c r="E73" s="461">
        <v>0</v>
      </c>
      <c r="F73" s="461">
        <v>0</v>
      </c>
      <c r="G73" s="296">
        <v>0</v>
      </c>
      <c r="H73" s="34"/>
      <c r="I73" s="34"/>
      <c r="J73" s="34"/>
      <c r="K73" s="34"/>
      <c r="L73" s="34"/>
      <c r="M73" s="34"/>
      <c r="N73" s="34"/>
    </row>
    <row r="74" spans="1:14" ht="27.6">
      <c r="A74" s="462" t="s">
        <v>1356</v>
      </c>
      <c r="B74" s="458" t="s">
        <v>989</v>
      </c>
      <c r="C74" s="461">
        <v>0</v>
      </c>
      <c r="D74" s="461">
        <v>0</v>
      </c>
      <c r="E74" s="461">
        <v>0</v>
      </c>
      <c r="F74" s="461">
        <v>0</v>
      </c>
      <c r="G74" s="296">
        <v>0</v>
      </c>
      <c r="H74" s="34"/>
      <c r="I74" s="34"/>
      <c r="J74" s="34"/>
      <c r="K74" s="34"/>
      <c r="L74" s="34"/>
      <c r="M74" s="34"/>
      <c r="N74" s="34"/>
    </row>
    <row r="75" spans="1:14">
      <c r="A75" s="462" t="s">
        <v>1355</v>
      </c>
      <c r="B75" s="458" t="s">
        <v>942</v>
      </c>
      <c r="C75" s="461">
        <v>0</v>
      </c>
      <c r="D75" s="461">
        <v>0</v>
      </c>
      <c r="E75" s="461">
        <v>0</v>
      </c>
      <c r="F75" s="461">
        <v>0</v>
      </c>
      <c r="G75" s="296">
        <v>0</v>
      </c>
      <c r="H75" s="34"/>
      <c r="I75" s="34"/>
      <c r="J75" s="34"/>
      <c r="K75" s="34"/>
      <c r="L75" s="34"/>
      <c r="M75" s="34"/>
      <c r="N75" s="34"/>
    </row>
    <row r="76" spans="1:14">
      <c r="A76" s="462" t="s">
        <v>1354</v>
      </c>
      <c r="B76" s="458" t="s">
        <v>940</v>
      </c>
      <c r="C76" s="461">
        <v>0</v>
      </c>
      <c r="D76" s="461">
        <v>0</v>
      </c>
      <c r="E76" s="461">
        <v>0</v>
      </c>
      <c r="F76" s="461">
        <v>0</v>
      </c>
      <c r="G76" s="296">
        <v>0</v>
      </c>
      <c r="H76" s="34"/>
      <c r="I76" s="34"/>
      <c r="J76" s="34"/>
      <c r="K76" s="34"/>
      <c r="L76" s="34"/>
      <c r="M76" s="34"/>
      <c r="N76" s="34"/>
    </row>
    <row r="77" spans="1:14">
      <c r="A77" s="462" t="s">
        <v>1353</v>
      </c>
      <c r="B77" s="458" t="s">
        <v>938</v>
      </c>
      <c r="C77" s="461">
        <v>0</v>
      </c>
      <c r="D77" s="461">
        <v>0</v>
      </c>
      <c r="E77" s="719">
        <f>'c2Amb_spec'!AH19</f>
        <v>0</v>
      </c>
      <c r="F77" s="719">
        <f>+'c2Amb_spec'!D19-'c2Amb_spec'!AH19</f>
        <v>0</v>
      </c>
      <c r="G77" s="460">
        <v>0</v>
      </c>
      <c r="H77" s="34"/>
      <c r="I77" s="34"/>
      <c r="J77" s="34"/>
      <c r="K77" s="34"/>
      <c r="L77" s="34"/>
      <c r="M77" s="34"/>
      <c r="N77" s="34"/>
    </row>
    <row r="78" spans="1:14">
      <c r="A78" s="462" t="s">
        <v>1352</v>
      </c>
      <c r="B78" s="458" t="s">
        <v>936</v>
      </c>
      <c r="C78" s="461">
        <v>0</v>
      </c>
      <c r="D78" s="461">
        <v>0</v>
      </c>
      <c r="E78" s="719">
        <f>+'c2Sp_Sext_cab_ambulator'!AG19+'c3tbcSp_Sext'!J58+'c3tbcSp_Sext'!L58</f>
        <v>0</v>
      </c>
      <c r="F78" s="719">
        <f>+'c2Sp_Sext_cab_ambulator'!C19+'c3tbcSp_Sext'!B58+'c3tbcSp_Sext'!D58-'c2Sp_Sext_cab_ambulator'!AG19-'c2Sp_Sext_cab_ambulator'!AH19</f>
        <v>0</v>
      </c>
      <c r="G78" s="460">
        <v>0</v>
      </c>
      <c r="H78" s="34"/>
      <c r="I78" s="34"/>
      <c r="J78" s="34"/>
      <c r="K78" s="34"/>
      <c r="L78" s="34"/>
      <c r="M78" s="34"/>
      <c r="N78" s="34"/>
    </row>
    <row r="79" spans="1:14">
      <c r="A79" s="462" t="s">
        <v>1351</v>
      </c>
      <c r="B79" s="458" t="s">
        <v>1240</v>
      </c>
      <c r="C79" s="461">
        <v>0</v>
      </c>
      <c r="D79" s="461">
        <v>0</v>
      </c>
      <c r="E79" s="461">
        <v>0</v>
      </c>
      <c r="F79" s="461">
        <v>0</v>
      </c>
      <c r="G79" s="460">
        <v>0</v>
      </c>
      <c r="H79" s="34"/>
      <c r="I79" s="34"/>
      <c r="J79" s="34"/>
      <c r="K79" s="34"/>
      <c r="L79" s="34"/>
      <c r="M79" s="34"/>
      <c r="N79" s="34"/>
    </row>
    <row r="80" spans="1:14" ht="14.4" thickBot="1">
      <c r="A80" s="459" t="s">
        <v>1350</v>
      </c>
      <c r="B80" s="458" t="s">
        <v>924</v>
      </c>
      <c r="C80" s="457">
        <v>0</v>
      </c>
      <c r="D80" s="457">
        <v>0</v>
      </c>
      <c r="E80" s="457">
        <v>0</v>
      </c>
      <c r="F80" s="457">
        <v>0</v>
      </c>
      <c r="G80" s="456">
        <v>0</v>
      </c>
      <c r="H80" s="34"/>
      <c r="I80" s="34"/>
      <c r="J80" s="34"/>
      <c r="K80" s="34"/>
      <c r="L80" s="34"/>
      <c r="M80" s="34"/>
      <c r="N80" s="34"/>
    </row>
    <row r="81" spans="1:14" s="12" customFormat="1" ht="15" thickTop="1" thickBot="1">
      <c r="A81" s="414" t="s">
        <v>1349</v>
      </c>
      <c r="B81" s="426"/>
      <c r="C81" s="424"/>
      <c r="D81" s="425"/>
      <c r="E81" s="424"/>
      <c r="F81" s="424"/>
      <c r="G81" s="424"/>
      <c r="H81" s="349"/>
      <c r="I81" s="349"/>
      <c r="J81" s="349"/>
      <c r="K81" s="349"/>
      <c r="L81" s="349"/>
      <c r="M81" s="349"/>
      <c r="N81" s="349"/>
    </row>
    <row r="82" spans="1:14" s="12" customFormat="1" ht="36.75" customHeight="1" thickTop="1">
      <c r="A82" s="983" t="s">
        <v>984</v>
      </c>
      <c r="B82" s="986" t="s">
        <v>983</v>
      </c>
      <c r="C82" s="989" t="s">
        <v>1348</v>
      </c>
      <c r="D82" s="992" t="s">
        <v>1347</v>
      </c>
      <c r="E82" s="993"/>
      <c r="F82" s="994"/>
      <c r="G82" s="995" t="s">
        <v>1346</v>
      </c>
      <c r="H82" s="998" t="s">
        <v>1340</v>
      </c>
      <c r="I82" s="999"/>
      <c r="J82" s="349"/>
      <c r="K82" s="349"/>
      <c r="L82" s="349"/>
      <c r="M82" s="349"/>
      <c r="N82" s="349"/>
    </row>
    <row r="83" spans="1:14" s="12" customFormat="1" ht="15" customHeight="1">
      <c r="A83" s="984"/>
      <c r="B83" s="987"/>
      <c r="C83" s="990"/>
      <c r="D83" s="1000" t="s">
        <v>1</v>
      </c>
      <c r="E83" s="1002" t="s">
        <v>1157</v>
      </c>
      <c r="F83" s="1004" t="s">
        <v>1339</v>
      </c>
      <c r="G83" s="996"/>
      <c r="H83" s="1006" t="s">
        <v>1</v>
      </c>
      <c r="I83" s="969" t="s">
        <v>1157</v>
      </c>
      <c r="J83" s="349"/>
      <c r="K83" s="349"/>
      <c r="L83" s="349"/>
      <c r="M83" s="349"/>
      <c r="N83" s="349"/>
    </row>
    <row r="84" spans="1:14" s="12" customFormat="1" ht="14.4" thickBot="1">
      <c r="A84" s="985"/>
      <c r="B84" s="988"/>
      <c r="C84" s="991"/>
      <c r="D84" s="1001"/>
      <c r="E84" s="1003"/>
      <c r="F84" s="1005"/>
      <c r="G84" s="997"/>
      <c r="H84" s="1007"/>
      <c r="I84" s="970"/>
      <c r="K84" s="349"/>
      <c r="L84" s="349"/>
      <c r="M84" s="349"/>
      <c r="N84" s="349"/>
    </row>
    <row r="85" spans="1:14" s="12" customFormat="1" ht="15" thickTop="1" thickBot="1">
      <c r="A85" s="455" t="s">
        <v>2</v>
      </c>
      <c r="B85" s="454" t="s">
        <v>3</v>
      </c>
      <c r="C85" s="453">
        <v>1</v>
      </c>
      <c r="D85" s="450">
        <v>2</v>
      </c>
      <c r="E85" s="452">
        <v>3</v>
      </c>
      <c r="F85" s="451">
        <v>4</v>
      </c>
      <c r="G85" s="450">
        <v>5</v>
      </c>
      <c r="H85" s="450">
        <v>6</v>
      </c>
      <c r="I85" s="449">
        <v>7</v>
      </c>
      <c r="K85" s="349"/>
      <c r="L85" s="349"/>
      <c r="M85" s="349"/>
      <c r="N85" s="349"/>
    </row>
    <row r="86" spans="1:14" s="12" customFormat="1" ht="14.4" thickTop="1">
      <c r="A86" s="715" t="s">
        <v>969</v>
      </c>
      <c r="B86" s="448" t="s">
        <v>998</v>
      </c>
      <c r="C86" s="720">
        <f>+'c2Sp_Sext_cab_spital'!E130+'c2Sp_Sext_cab_spital'!F130+'c3tbcSp_Sext'!E137+'c3tbcSp_Sext'!F137</f>
        <v>0</v>
      </c>
      <c r="D86" s="721">
        <f>+'c2Sp_Sext_cab_spital'!H130+'c2Sp_Sext_cab_spital'!I130+'c3tbcSp_Sext'!H137+'c3tbcSp_Sext'!I137</f>
        <v>0</v>
      </c>
      <c r="E86" s="447">
        <v>0</v>
      </c>
      <c r="F86" s="720">
        <f>+'c2Sp_Sext_cab_spital'!P130+'c3tbcSp_Sext'!P137</f>
        <v>0</v>
      </c>
      <c r="G86" s="446">
        <v>0</v>
      </c>
      <c r="H86" s="444">
        <v>0</v>
      </c>
      <c r="I86" s="443">
        <v>0</v>
      </c>
      <c r="K86" s="349"/>
      <c r="L86" s="349"/>
      <c r="M86" s="349"/>
      <c r="N86" s="349"/>
    </row>
    <row r="87" spans="1:14" s="12" customFormat="1" ht="27.6">
      <c r="A87" s="442" t="s">
        <v>967</v>
      </c>
      <c r="B87" s="445" t="s">
        <v>997</v>
      </c>
      <c r="C87" s="265">
        <v>0</v>
      </c>
      <c r="D87" s="266">
        <v>0</v>
      </c>
      <c r="E87" s="421">
        <v>0</v>
      </c>
      <c r="F87" s="265">
        <v>0</v>
      </c>
      <c r="G87" s="266">
        <v>0</v>
      </c>
      <c r="H87" s="444">
        <v>0</v>
      </c>
      <c r="I87" s="443">
        <v>0</v>
      </c>
      <c r="K87" s="349"/>
      <c r="L87" s="349"/>
      <c r="M87" s="349"/>
      <c r="N87" s="349"/>
    </row>
    <row r="88" spans="1:14" s="12" customFormat="1">
      <c r="A88" s="442" t="s">
        <v>965</v>
      </c>
      <c r="B88" s="441" t="s">
        <v>996</v>
      </c>
      <c r="C88" s="422">
        <v>0</v>
      </c>
      <c r="D88" s="266">
        <v>0</v>
      </c>
      <c r="E88" s="421">
        <v>0</v>
      </c>
      <c r="F88" s="265">
        <v>0</v>
      </c>
      <c r="G88" s="266">
        <v>0</v>
      </c>
      <c r="H88" s="266">
        <v>0</v>
      </c>
      <c r="I88" s="433">
        <v>0</v>
      </c>
      <c r="K88" s="349"/>
      <c r="L88" s="349"/>
      <c r="M88" s="349"/>
      <c r="N88" s="349"/>
    </row>
    <row r="89" spans="1:14" s="12" customFormat="1">
      <c r="A89" s="442" t="s">
        <v>963</v>
      </c>
      <c r="B89" s="441" t="s">
        <v>995</v>
      </c>
      <c r="C89" s="422">
        <v>0</v>
      </c>
      <c r="D89" s="266">
        <v>0</v>
      </c>
      <c r="E89" s="421">
        <v>0</v>
      </c>
      <c r="F89" s="265">
        <v>0</v>
      </c>
      <c r="G89" s="266">
        <v>0</v>
      </c>
      <c r="H89" s="266">
        <v>0</v>
      </c>
      <c r="I89" s="433">
        <v>0</v>
      </c>
      <c r="K89" s="349"/>
      <c r="L89" s="349"/>
      <c r="M89" s="349"/>
      <c r="N89" s="349"/>
    </row>
    <row r="90" spans="1:14" s="12" customFormat="1" ht="14.4" thickBot="1">
      <c r="A90" s="432" t="s">
        <v>961</v>
      </c>
      <c r="B90" s="440" t="s">
        <v>994</v>
      </c>
      <c r="C90" s="422">
        <v>0</v>
      </c>
      <c r="D90" s="266">
        <v>0</v>
      </c>
      <c r="E90" s="421">
        <v>0</v>
      </c>
      <c r="F90" s="439">
        <v>0</v>
      </c>
      <c r="G90" s="416">
        <v>0</v>
      </c>
      <c r="H90" s="438">
        <v>0</v>
      </c>
      <c r="I90" s="415">
        <v>0</v>
      </c>
      <c r="K90" s="349"/>
      <c r="L90" s="349"/>
      <c r="M90" s="349"/>
      <c r="N90" s="349"/>
    </row>
    <row r="91" spans="1:14" s="12" customFormat="1" ht="14.4" thickTop="1">
      <c r="A91" s="432" t="s">
        <v>959</v>
      </c>
      <c r="B91" s="434" t="s">
        <v>993</v>
      </c>
      <c r="C91" s="857">
        <v>0</v>
      </c>
      <c r="D91" s="858">
        <v>0</v>
      </c>
      <c r="E91" s="436">
        <v>0</v>
      </c>
      <c r="F91" s="859">
        <v>0</v>
      </c>
      <c r="G91" s="437"/>
      <c r="H91" s="349"/>
      <c r="I91" s="34"/>
      <c r="J91" s="34"/>
      <c r="K91" s="349"/>
      <c r="L91" s="349"/>
      <c r="M91" s="349"/>
      <c r="N91" s="349"/>
    </row>
    <row r="92" spans="1:14" s="12" customFormat="1">
      <c r="A92" s="432" t="s">
        <v>957</v>
      </c>
      <c r="B92" s="434" t="s">
        <v>992</v>
      </c>
      <c r="C92" s="722">
        <f>+'c4'!B18+'c4'!C18</f>
        <v>0</v>
      </c>
      <c r="D92" s="723">
        <f>+'c4'!E18+'c4'!F18</f>
        <v>0</v>
      </c>
      <c r="E92" s="436">
        <v>0</v>
      </c>
      <c r="F92" s="724">
        <f>+'c4'!J18</f>
        <v>0</v>
      </c>
      <c r="G92" s="435"/>
      <c r="H92" s="349"/>
      <c r="I92" s="34"/>
      <c r="J92" s="34"/>
      <c r="K92" s="349"/>
      <c r="L92" s="349"/>
      <c r="M92" s="349"/>
      <c r="N92" s="349"/>
    </row>
    <row r="93" spans="1:14" s="12" customFormat="1">
      <c r="A93" s="432" t="s">
        <v>955</v>
      </c>
      <c r="B93" s="434" t="s">
        <v>991</v>
      </c>
      <c r="C93" s="422">
        <v>0</v>
      </c>
      <c r="D93" s="266">
        <v>0</v>
      </c>
      <c r="E93" s="421">
        <v>0</v>
      </c>
      <c r="F93" s="433">
        <v>0</v>
      </c>
      <c r="G93" s="349"/>
      <c r="H93" s="349"/>
      <c r="I93" s="34"/>
      <c r="J93" s="34"/>
      <c r="K93" s="349"/>
      <c r="L93" s="349"/>
      <c r="M93" s="349"/>
      <c r="N93" s="349"/>
    </row>
    <row r="94" spans="1:14" s="12" customFormat="1" ht="14.4" thickBot="1">
      <c r="A94" s="432" t="s">
        <v>953</v>
      </c>
      <c r="B94" s="431" t="s">
        <v>1142</v>
      </c>
      <c r="C94" s="430">
        <v>0</v>
      </c>
      <c r="D94" s="429">
        <v>0</v>
      </c>
      <c r="E94" s="428">
        <v>0</v>
      </c>
      <c r="F94" s="427">
        <v>0</v>
      </c>
      <c r="G94" s="349"/>
      <c r="H94" s="349"/>
      <c r="I94" s="34"/>
      <c r="J94" s="34"/>
      <c r="K94" s="349"/>
      <c r="L94" s="349"/>
      <c r="M94" s="349"/>
      <c r="N94" s="349"/>
    </row>
    <row r="95" spans="1:14" s="12" customFormat="1" ht="15" thickTop="1" thickBot="1">
      <c r="A95" s="414" t="s">
        <v>1345</v>
      </c>
      <c r="B95" s="426"/>
      <c r="C95" s="424"/>
      <c r="D95" s="425"/>
      <c r="E95" s="424"/>
      <c r="F95" s="424"/>
      <c r="G95" s="424"/>
      <c r="H95" s="349"/>
      <c r="I95" s="349"/>
      <c r="J95" s="349"/>
      <c r="K95" s="349"/>
      <c r="L95" s="349"/>
      <c r="M95" s="349"/>
      <c r="N95" s="349"/>
    </row>
    <row r="96" spans="1:14" s="12" customFormat="1" ht="36.75" customHeight="1" thickTop="1">
      <c r="A96" s="971" t="s">
        <v>984</v>
      </c>
      <c r="B96" s="974" t="s">
        <v>983</v>
      </c>
      <c r="C96" s="977" t="s">
        <v>1344</v>
      </c>
      <c r="D96" s="980" t="s">
        <v>1343</v>
      </c>
      <c r="E96" s="981"/>
      <c r="F96" s="982"/>
      <c r="G96" s="977" t="s">
        <v>1342</v>
      </c>
      <c r="H96" s="980" t="s">
        <v>1340</v>
      </c>
      <c r="I96" s="982"/>
      <c r="J96" s="977" t="s">
        <v>1341</v>
      </c>
      <c r="K96" s="980" t="s">
        <v>1340</v>
      </c>
      <c r="L96" s="1014"/>
      <c r="M96" s="349"/>
      <c r="N96" s="349"/>
    </row>
    <row r="97" spans="1:14" s="12" customFormat="1" ht="15" customHeight="1">
      <c r="A97" s="972"/>
      <c r="B97" s="975"/>
      <c r="C97" s="978"/>
      <c r="D97" s="1008" t="s">
        <v>1</v>
      </c>
      <c r="E97" s="1010" t="s">
        <v>1157</v>
      </c>
      <c r="F97" s="1012" t="s">
        <v>1339</v>
      </c>
      <c r="G97" s="978"/>
      <c r="H97" s="1008" t="s">
        <v>1</v>
      </c>
      <c r="I97" s="1015" t="s">
        <v>1157</v>
      </c>
      <c r="J97" s="978"/>
      <c r="K97" s="1008" t="s">
        <v>1</v>
      </c>
      <c r="L97" s="1017" t="s">
        <v>1157</v>
      </c>
      <c r="M97" s="349"/>
      <c r="N97" s="349"/>
    </row>
    <row r="98" spans="1:14" s="12" customFormat="1" ht="34.5" customHeight="1" thickBot="1">
      <c r="A98" s="973"/>
      <c r="B98" s="976"/>
      <c r="C98" s="979"/>
      <c r="D98" s="1009"/>
      <c r="E98" s="1011"/>
      <c r="F98" s="1013"/>
      <c r="G98" s="979"/>
      <c r="H98" s="1009"/>
      <c r="I98" s="1016"/>
      <c r="J98" s="979"/>
      <c r="K98" s="1009"/>
      <c r="L98" s="1018"/>
      <c r="M98" s="349"/>
      <c r="N98" s="349"/>
    </row>
    <row r="99" spans="1:14" s="12" customFormat="1" ht="15" thickTop="1" thickBot="1">
      <c r="A99" s="413" t="s">
        <v>2</v>
      </c>
      <c r="B99" s="412" t="s">
        <v>3</v>
      </c>
      <c r="C99" s="411">
        <v>1</v>
      </c>
      <c r="D99" s="410">
        <v>2</v>
      </c>
      <c r="E99" s="149">
        <v>3</v>
      </c>
      <c r="F99" s="409">
        <v>4</v>
      </c>
      <c r="G99" s="410">
        <v>5</v>
      </c>
      <c r="H99" s="410">
        <v>6</v>
      </c>
      <c r="I99" s="148">
        <v>7</v>
      </c>
      <c r="J99" s="410">
        <v>8</v>
      </c>
      <c r="K99" s="410">
        <v>9</v>
      </c>
      <c r="L99" s="148">
        <v>10</v>
      </c>
      <c r="M99" s="349"/>
      <c r="N99" s="349"/>
    </row>
    <row r="100" spans="1:14" s="12" customFormat="1" ht="14.4" thickTop="1">
      <c r="A100" s="713" t="s">
        <v>969</v>
      </c>
      <c r="B100" s="423" t="s">
        <v>1239</v>
      </c>
      <c r="C100" s="422">
        <v>0</v>
      </c>
      <c r="D100" s="266">
        <v>0</v>
      </c>
      <c r="E100" s="421">
        <v>0</v>
      </c>
      <c r="F100" s="358">
        <v>0</v>
      </c>
      <c r="G100" s="420">
        <v>0</v>
      </c>
      <c r="H100" s="419">
        <v>0</v>
      </c>
      <c r="I100" s="418">
        <v>0</v>
      </c>
      <c r="J100" s="420">
        <v>0</v>
      </c>
      <c r="K100" s="419">
        <v>0</v>
      </c>
      <c r="L100" s="418">
        <v>0</v>
      </c>
      <c r="M100" s="349"/>
      <c r="N100" s="349"/>
    </row>
    <row r="101" spans="1:14" s="12" customFormat="1" ht="14.4" thickBot="1">
      <c r="A101" s="714" t="s">
        <v>967</v>
      </c>
      <c r="B101" s="417" t="s">
        <v>1252</v>
      </c>
      <c r="C101" s="416">
        <v>0</v>
      </c>
      <c r="D101" s="262">
        <v>0</v>
      </c>
      <c r="E101" s="263">
        <v>0</v>
      </c>
      <c r="F101" s="352">
        <v>0</v>
      </c>
      <c r="G101" s="416">
        <v>0</v>
      </c>
      <c r="H101" s="262">
        <v>0</v>
      </c>
      <c r="I101" s="415">
        <v>0</v>
      </c>
      <c r="J101" s="416">
        <v>0</v>
      </c>
      <c r="K101" s="262">
        <v>0</v>
      </c>
      <c r="L101" s="415">
        <v>0</v>
      </c>
      <c r="M101" s="349"/>
      <c r="N101" s="349"/>
    </row>
    <row r="102" spans="1:14" s="12" customFormat="1" ht="15.75" customHeight="1" thickTop="1" thickBot="1">
      <c r="A102" s="414" t="s">
        <v>1338</v>
      </c>
      <c r="B102" s="349"/>
      <c r="C102" s="349"/>
      <c r="D102" s="349"/>
      <c r="E102" s="349"/>
      <c r="F102" s="349"/>
      <c r="G102" s="349"/>
      <c r="H102" s="349"/>
      <c r="I102" s="34"/>
      <c r="J102" s="378"/>
      <c r="K102" s="349"/>
      <c r="L102" s="349"/>
      <c r="M102" s="349"/>
      <c r="N102" s="349"/>
    </row>
    <row r="103" spans="1:14" s="12" customFormat="1" ht="15" customHeight="1" thickTop="1">
      <c r="A103" s="971" t="s">
        <v>984</v>
      </c>
      <c r="B103" s="974" t="s">
        <v>983</v>
      </c>
      <c r="C103" s="977" t="s">
        <v>1337</v>
      </c>
      <c r="D103" s="980" t="s">
        <v>1336</v>
      </c>
      <c r="E103" s="981"/>
      <c r="F103" s="982"/>
      <c r="G103" s="349"/>
      <c r="H103" s="349"/>
      <c r="I103" s="34"/>
      <c r="J103" s="378"/>
      <c r="K103" s="349"/>
      <c r="L103" s="349"/>
      <c r="M103" s="349"/>
      <c r="N103" s="349"/>
    </row>
    <row r="104" spans="1:14" s="12" customFormat="1" ht="15" customHeight="1">
      <c r="A104" s="972"/>
      <c r="B104" s="975"/>
      <c r="C104" s="978"/>
      <c r="D104" s="1008" t="s">
        <v>1</v>
      </c>
      <c r="E104" s="1010" t="s">
        <v>1157</v>
      </c>
      <c r="F104" s="1012" t="s">
        <v>1335</v>
      </c>
      <c r="G104" s="349"/>
      <c r="H104" s="349"/>
      <c r="I104" s="34"/>
      <c r="J104" s="378"/>
      <c r="K104" s="349"/>
      <c r="L104" s="349"/>
      <c r="M104" s="349"/>
      <c r="N104" s="349"/>
    </row>
    <row r="105" spans="1:14" s="12" customFormat="1" ht="52.5" customHeight="1" thickBot="1">
      <c r="A105" s="973"/>
      <c r="B105" s="976"/>
      <c r="C105" s="979"/>
      <c r="D105" s="1009"/>
      <c r="E105" s="1011"/>
      <c r="F105" s="1013"/>
      <c r="G105" s="349"/>
      <c r="H105" s="349"/>
      <c r="I105" s="34"/>
      <c r="J105" s="378"/>
      <c r="K105" s="349"/>
      <c r="L105" s="349"/>
      <c r="M105" s="349"/>
      <c r="N105" s="349"/>
    </row>
    <row r="106" spans="1:14" s="12" customFormat="1" ht="18" thickTop="1" thickBot="1">
      <c r="A106" s="413" t="s">
        <v>2</v>
      </c>
      <c r="B106" s="412" t="s">
        <v>3</v>
      </c>
      <c r="C106" s="411">
        <v>1</v>
      </c>
      <c r="D106" s="410">
        <v>2</v>
      </c>
      <c r="E106" s="149">
        <v>3</v>
      </c>
      <c r="F106" s="409">
        <v>4</v>
      </c>
      <c r="G106" s="349"/>
      <c r="H106" s="349"/>
      <c r="I106" s="34"/>
      <c r="J106" s="378"/>
      <c r="K106" s="349"/>
      <c r="L106" s="349"/>
      <c r="M106" s="349"/>
      <c r="N106" s="396"/>
    </row>
    <row r="107" spans="1:14" s="12" customFormat="1" ht="28.2" thickTop="1">
      <c r="A107" s="408" t="s">
        <v>969</v>
      </c>
      <c r="B107" s="407" t="s">
        <v>988</v>
      </c>
      <c r="C107" s="406">
        <v>0</v>
      </c>
      <c r="D107" s="405">
        <v>0</v>
      </c>
      <c r="E107" s="404">
        <v>0</v>
      </c>
      <c r="F107" s="403">
        <v>0</v>
      </c>
      <c r="G107" s="349"/>
      <c r="H107" s="349"/>
      <c r="I107" s="34"/>
      <c r="J107" s="34"/>
      <c r="K107" s="349"/>
      <c r="L107" s="349"/>
      <c r="M107" s="349"/>
      <c r="N107" s="396"/>
    </row>
    <row r="108" spans="1:14" s="12" customFormat="1" ht="28.2" thickBot="1">
      <c r="A108" s="402" t="s">
        <v>967</v>
      </c>
      <c r="B108" s="401" t="s">
        <v>987</v>
      </c>
      <c r="C108" s="400">
        <v>0</v>
      </c>
      <c r="D108" s="399">
        <v>0</v>
      </c>
      <c r="E108" s="398">
        <v>0</v>
      </c>
      <c r="F108" s="397">
        <v>0</v>
      </c>
      <c r="G108" s="349"/>
      <c r="H108" s="349"/>
      <c r="I108" s="34"/>
      <c r="J108" s="378"/>
      <c r="K108" s="349"/>
      <c r="L108" s="349"/>
      <c r="M108" s="349"/>
      <c r="N108" s="396"/>
    </row>
    <row r="109" spans="1:14" s="12" customFormat="1" ht="18" thickTop="1" thickBot="1">
      <c r="A109" s="35" t="s">
        <v>1334</v>
      </c>
      <c r="B109" s="379"/>
      <c r="C109" s="349"/>
      <c r="D109" s="349"/>
      <c r="E109" s="349"/>
      <c r="F109" s="349"/>
      <c r="G109" s="349"/>
      <c r="H109" s="349"/>
      <c r="I109" s="34"/>
      <c r="J109" s="378"/>
      <c r="K109" s="349"/>
      <c r="L109" s="349"/>
      <c r="M109" s="349"/>
      <c r="N109" s="396"/>
    </row>
    <row r="110" spans="1:14" s="12" customFormat="1" ht="29.25" customHeight="1" thickTop="1">
      <c r="A110" s="1040" t="s">
        <v>1333</v>
      </c>
      <c r="B110" s="1043" t="s">
        <v>1332</v>
      </c>
      <c r="C110" s="1046" t="s">
        <v>1331</v>
      </c>
      <c r="D110" s="1047"/>
      <c r="E110" s="1047"/>
      <c r="F110" s="1047"/>
      <c r="G110" s="1047"/>
      <c r="H110" s="1047"/>
      <c r="I110" s="1048"/>
      <c r="J110" s="1046" t="s">
        <v>1330</v>
      </c>
      <c r="K110" s="1047"/>
      <c r="L110" s="1049"/>
      <c r="M110" s="349"/>
      <c r="N110" s="349"/>
    </row>
    <row r="111" spans="1:14" s="12" customFormat="1" ht="41.25" customHeight="1">
      <c r="A111" s="1041"/>
      <c r="B111" s="1044"/>
      <c r="C111" s="1050" t="s">
        <v>1329</v>
      </c>
      <c r="D111" s="1019" t="s">
        <v>1328</v>
      </c>
      <c r="E111" s="1052"/>
      <c r="F111" s="1023" t="s">
        <v>37</v>
      </c>
      <c r="G111" s="1024"/>
      <c r="H111" s="1050" t="s">
        <v>1327</v>
      </c>
      <c r="I111" s="1054" t="s">
        <v>1326</v>
      </c>
      <c r="J111" s="1054" t="s">
        <v>1325</v>
      </c>
      <c r="K111" s="1019" t="s">
        <v>1324</v>
      </c>
      <c r="L111" s="1020"/>
      <c r="M111" s="349"/>
      <c r="N111" s="349"/>
    </row>
    <row r="112" spans="1:14" s="12" customFormat="1" ht="26.25" customHeight="1">
      <c r="A112" s="1041"/>
      <c r="B112" s="1044"/>
      <c r="C112" s="1051"/>
      <c r="D112" s="1021"/>
      <c r="E112" s="1053"/>
      <c r="F112" s="1023" t="s">
        <v>1323</v>
      </c>
      <c r="G112" s="1024"/>
      <c r="H112" s="1051"/>
      <c r="I112" s="1055"/>
      <c r="J112" s="1055"/>
      <c r="K112" s="1021"/>
      <c r="L112" s="1022"/>
      <c r="M112" s="349"/>
      <c r="N112" s="349"/>
    </row>
    <row r="113" spans="1:14" s="12" customFormat="1" ht="42" thickBot="1">
      <c r="A113" s="1042"/>
      <c r="B113" s="1045"/>
      <c r="C113" s="395" t="s">
        <v>1321</v>
      </c>
      <c r="D113" s="394" t="s">
        <v>1321</v>
      </c>
      <c r="E113" s="394" t="s">
        <v>1322</v>
      </c>
      <c r="F113" s="394" t="s">
        <v>1321</v>
      </c>
      <c r="G113" s="394" t="s">
        <v>1322</v>
      </c>
      <c r="H113" s="394" t="s">
        <v>1321</v>
      </c>
      <c r="I113" s="394" t="s">
        <v>1321</v>
      </c>
      <c r="J113" s="393" t="s">
        <v>1320</v>
      </c>
      <c r="K113" s="392" t="s">
        <v>1319</v>
      </c>
      <c r="L113" s="391" t="s">
        <v>1318</v>
      </c>
      <c r="M113" s="349"/>
      <c r="N113" s="349"/>
    </row>
    <row r="114" spans="1:14" s="12" customFormat="1" ht="15" thickTop="1" thickBot="1">
      <c r="A114" s="390" t="s">
        <v>2</v>
      </c>
      <c r="B114" s="389" t="s">
        <v>3</v>
      </c>
      <c r="C114" s="388">
        <v>1</v>
      </c>
      <c r="D114" s="388">
        <v>2</v>
      </c>
      <c r="E114" s="388">
        <v>3</v>
      </c>
      <c r="F114" s="388">
        <v>4</v>
      </c>
      <c r="G114" s="388">
        <v>5</v>
      </c>
      <c r="H114" s="388">
        <v>6</v>
      </c>
      <c r="I114" s="388">
        <v>7</v>
      </c>
      <c r="J114" s="388">
        <v>8</v>
      </c>
      <c r="K114" s="388">
        <v>9</v>
      </c>
      <c r="L114" s="387">
        <v>10</v>
      </c>
      <c r="M114" s="349"/>
      <c r="N114" s="349"/>
    </row>
    <row r="115" spans="1:14" s="12" customFormat="1" ht="42.6" thickTop="1" thickBot="1">
      <c r="A115" s="386" t="s">
        <v>1031</v>
      </c>
      <c r="B115" s="385" t="s">
        <v>1317</v>
      </c>
      <c r="C115" s="725">
        <f>+D115+H115+I115</f>
        <v>0</v>
      </c>
      <c r="D115" s="382">
        <v>0</v>
      </c>
      <c r="E115" s="382">
        <v>0</v>
      </c>
      <c r="F115" s="382">
        <v>0</v>
      </c>
      <c r="G115" s="382">
        <v>0</v>
      </c>
      <c r="H115" s="382">
        <v>0</v>
      </c>
      <c r="I115" s="384">
        <v>0</v>
      </c>
      <c r="J115" s="383">
        <v>0</v>
      </c>
      <c r="K115" s="382">
        <v>0</v>
      </c>
      <c r="L115" s="381">
        <v>0</v>
      </c>
      <c r="M115" s="349"/>
      <c r="N115" s="349"/>
    </row>
    <row r="116" spans="1:14" s="12" customFormat="1" ht="17.399999999999999" thickTop="1">
      <c r="A116" s="380"/>
      <c r="B116" s="379"/>
      <c r="C116" s="349"/>
      <c r="D116" s="349"/>
      <c r="E116" s="349"/>
      <c r="F116" s="349"/>
      <c r="G116" s="349"/>
      <c r="H116" s="349"/>
      <c r="I116" s="34"/>
      <c r="J116" s="378"/>
      <c r="K116" s="349"/>
      <c r="L116" s="349"/>
      <c r="M116" s="349"/>
      <c r="N116" s="349"/>
    </row>
    <row r="117" spans="1:14" s="12" customFormat="1" ht="14.4" thickBot="1">
      <c r="A117" s="277" t="s">
        <v>1316</v>
      </c>
      <c r="B117" s="211"/>
      <c r="C117" s="211"/>
      <c r="D117" s="211"/>
      <c r="E117" s="211"/>
      <c r="F117" s="211"/>
      <c r="G117" s="211"/>
    </row>
    <row r="118" spans="1:14" s="12" customFormat="1" ht="33.75" customHeight="1" thickTop="1" thickBot="1">
      <c r="A118" s="1025" t="s">
        <v>984</v>
      </c>
      <c r="B118" s="1025" t="s">
        <v>1315</v>
      </c>
      <c r="C118" s="1028" t="s">
        <v>1314</v>
      </c>
      <c r="D118" s="1031" t="s">
        <v>1313</v>
      </c>
      <c r="E118" s="1032"/>
      <c r="F118" s="1033"/>
      <c r="G118" s="1034" t="s">
        <v>1312</v>
      </c>
      <c r="H118" s="34"/>
      <c r="I118" s="34"/>
      <c r="J118" s="34"/>
      <c r="K118" s="34"/>
    </row>
    <row r="119" spans="1:14" s="12" customFormat="1" ht="15.75" customHeight="1" thickTop="1">
      <c r="A119" s="1026"/>
      <c r="B119" s="1026"/>
      <c r="C119" s="1029"/>
      <c r="D119" s="1037" t="s">
        <v>1311</v>
      </c>
      <c r="E119" s="1037" t="s">
        <v>1310</v>
      </c>
      <c r="F119" s="977" t="s">
        <v>1309</v>
      </c>
      <c r="G119" s="1035"/>
      <c r="I119" s="34"/>
      <c r="J119" s="34"/>
      <c r="K119" s="34"/>
    </row>
    <row r="120" spans="1:14" s="12" customFormat="1" ht="41.25" customHeight="1" thickBot="1">
      <c r="A120" s="1027"/>
      <c r="B120" s="1027"/>
      <c r="C120" s="1030"/>
      <c r="D120" s="1038"/>
      <c r="E120" s="1038"/>
      <c r="F120" s="1039"/>
      <c r="G120" s="1036"/>
      <c r="I120" s="34"/>
      <c r="J120" s="34"/>
      <c r="K120" s="34"/>
    </row>
    <row r="121" spans="1:14" s="12" customFormat="1" ht="15" thickTop="1" thickBot="1">
      <c r="A121" s="377" t="s">
        <v>2</v>
      </c>
      <c r="B121" s="376" t="s">
        <v>3</v>
      </c>
      <c r="C121" s="375" t="s">
        <v>1032</v>
      </c>
      <c r="D121" s="374">
        <v>2</v>
      </c>
      <c r="E121" s="374">
        <v>3</v>
      </c>
      <c r="F121" s="373">
        <v>4</v>
      </c>
      <c r="G121" s="373">
        <v>5</v>
      </c>
      <c r="I121" s="34"/>
      <c r="J121" s="34"/>
      <c r="K121" s="34"/>
    </row>
    <row r="122" spans="1:14" s="12" customFormat="1" ht="14.4" thickTop="1">
      <c r="A122" s="372" t="s">
        <v>969</v>
      </c>
      <c r="B122" s="371" t="s">
        <v>1253</v>
      </c>
      <c r="C122" s="726">
        <f>SUM(C123:C164)-C124-C127-C134-C140-C143-C145-C146-C148-C149-C155-C163</f>
        <v>0</v>
      </c>
      <c r="D122" s="726">
        <f t="shared" ref="D122:G122" si="0">SUM(D123:D164)-D124-D127-D134-D140-D143-D145-D146-D148-D149-D155-D163</f>
        <v>0</v>
      </c>
      <c r="E122" s="726">
        <f t="shared" si="0"/>
        <v>0</v>
      </c>
      <c r="F122" s="726">
        <f t="shared" si="0"/>
        <v>0</v>
      </c>
      <c r="G122" s="727">
        <f t="shared" si="0"/>
        <v>0</v>
      </c>
      <c r="H122" s="728" t="str">
        <f>IF((C86+C88+C91+C92+C93+C94)=(C122),"OK","Err")</f>
        <v>OK</v>
      </c>
      <c r="I122" s="729" t="str">
        <f>IF((G86+G87+G88+G89+G100)=(G122),"OK","Err")</f>
        <v>OK</v>
      </c>
      <c r="J122" s="34"/>
      <c r="K122" s="34"/>
      <c r="N122" s="370"/>
    </row>
    <row r="123" spans="1:14" s="12" customFormat="1">
      <c r="A123" s="365" t="s">
        <v>967</v>
      </c>
      <c r="B123" s="362" t="s">
        <v>1308</v>
      </c>
      <c r="C123" s="360">
        <v>0</v>
      </c>
      <c r="D123" s="360">
        <v>0</v>
      </c>
      <c r="E123" s="359">
        <v>0</v>
      </c>
      <c r="F123" s="358">
        <v>0</v>
      </c>
      <c r="G123" s="369">
        <v>0</v>
      </c>
      <c r="H123" s="860"/>
      <c r="I123" s="349"/>
      <c r="J123" s="34"/>
      <c r="K123" s="34"/>
    </row>
    <row r="124" spans="1:14" s="12" customFormat="1" ht="14.4">
      <c r="A124" s="365" t="s">
        <v>965</v>
      </c>
      <c r="B124" s="367" t="s">
        <v>1307</v>
      </c>
      <c r="C124" s="360">
        <v>0</v>
      </c>
      <c r="D124" s="360">
        <v>0</v>
      </c>
      <c r="E124" s="359">
        <v>0</v>
      </c>
      <c r="F124" s="358">
        <v>0</v>
      </c>
      <c r="G124" s="357">
        <v>0</v>
      </c>
      <c r="H124" s="350"/>
      <c r="I124" s="349"/>
      <c r="J124" s="34"/>
      <c r="K124" s="34"/>
    </row>
    <row r="125" spans="1:14" s="12" customFormat="1">
      <c r="A125" s="365" t="s">
        <v>963</v>
      </c>
      <c r="B125" s="362" t="s">
        <v>4</v>
      </c>
      <c r="C125" s="360">
        <v>0</v>
      </c>
      <c r="D125" s="360">
        <v>0</v>
      </c>
      <c r="E125" s="359">
        <v>0</v>
      </c>
      <c r="F125" s="358">
        <v>0</v>
      </c>
      <c r="G125" s="357">
        <v>0</v>
      </c>
      <c r="H125" s="350"/>
      <c r="I125" s="349"/>
      <c r="J125" s="34"/>
      <c r="K125" s="34"/>
    </row>
    <row r="126" spans="1:14" s="12" customFormat="1">
      <c r="A126" s="368" t="s">
        <v>961</v>
      </c>
      <c r="B126" s="362" t="s">
        <v>1306</v>
      </c>
      <c r="C126" s="360">
        <v>0</v>
      </c>
      <c r="D126" s="360">
        <v>0</v>
      </c>
      <c r="E126" s="359">
        <v>0</v>
      </c>
      <c r="F126" s="358">
        <v>0</v>
      </c>
      <c r="G126" s="357">
        <v>0</v>
      </c>
      <c r="H126" s="350"/>
      <c r="I126" s="349"/>
      <c r="J126" s="34"/>
      <c r="K126" s="34"/>
      <c r="L126" s="12" t="s">
        <v>0</v>
      </c>
    </row>
    <row r="127" spans="1:14" s="12" customFormat="1" ht="14.4">
      <c r="A127" s="368" t="s">
        <v>959</v>
      </c>
      <c r="B127" s="367" t="s">
        <v>1305</v>
      </c>
      <c r="C127" s="360">
        <v>0</v>
      </c>
      <c r="D127" s="360">
        <v>0</v>
      </c>
      <c r="E127" s="359">
        <v>0</v>
      </c>
      <c r="F127" s="358">
        <v>0</v>
      </c>
      <c r="G127" s="357">
        <v>0</v>
      </c>
      <c r="H127" s="350"/>
      <c r="I127" s="349"/>
      <c r="J127" s="34"/>
      <c r="K127" s="34"/>
    </row>
    <row r="128" spans="1:14" s="12" customFormat="1">
      <c r="A128" s="368" t="s">
        <v>1304</v>
      </c>
      <c r="B128" s="362" t="s">
        <v>1303</v>
      </c>
      <c r="C128" s="360">
        <v>0</v>
      </c>
      <c r="D128" s="360">
        <v>0</v>
      </c>
      <c r="E128" s="359">
        <v>0</v>
      </c>
      <c r="F128" s="358">
        <v>0</v>
      </c>
      <c r="G128" s="357">
        <v>0</v>
      </c>
      <c r="H128" s="861"/>
      <c r="I128" s="349"/>
      <c r="J128" s="34"/>
      <c r="K128" s="34"/>
    </row>
    <row r="129" spans="1:11" s="12" customFormat="1">
      <c r="A129" s="368" t="s">
        <v>955</v>
      </c>
      <c r="B129" s="362" t="s">
        <v>5</v>
      </c>
      <c r="C129" s="360">
        <v>0</v>
      </c>
      <c r="D129" s="360">
        <v>0</v>
      </c>
      <c r="E129" s="359">
        <v>0</v>
      </c>
      <c r="F129" s="358">
        <v>0</v>
      </c>
      <c r="G129" s="357">
        <v>0</v>
      </c>
      <c r="H129" s="350"/>
      <c r="I129" s="349"/>
      <c r="J129" s="34"/>
      <c r="K129" s="34"/>
    </row>
    <row r="130" spans="1:11" s="12" customFormat="1">
      <c r="A130" s="368" t="s">
        <v>1302</v>
      </c>
      <c r="B130" s="362" t="s">
        <v>6</v>
      </c>
      <c r="C130" s="360">
        <v>0</v>
      </c>
      <c r="D130" s="360">
        <v>0</v>
      </c>
      <c r="E130" s="359">
        <v>0</v>
      </c>
      <c r="F130" s="358">
        <v>0</v>
      </c>
      <c r="G130" s="357">
        <v>0</v>
      </c>
      <c r="H130" s="728" t="str">
        <f>IF(C130=F130,"OK","Err")</f>
        <v>OK</v>
      </c>
      <c r="I130" s="349"/>
      <c r="J130" s="34"/>
      <c r="K130" s="34"/>
    </row>
    <row r="131" spans="1:11" s="12" customFormat="1">
      <c r="A131" s="368" t="s">
        <v>1111</v>
      </c>
      <c r="B131" s="362" t="s">
        <v>7</v>
      </c>
      <c r="C131" s="360">
        <v>0</v>
      </c>
      <c r="D131" s="360">
        <v>0</v>
      </c>
      <c r="E131" s="359">
        <v>0</v>
      </c>
      <c r="F131" s="358">
        <v>0</v>
      </c>
      <c r="G131" s="357">
        <v>0</v>
      </c>
      <c r="H131" s="350"/>
      <c r="I131" s="349"/>
      <c r="J131" s="34"/>
      <c r="K131" s="34"/>
    </row>
    <row r="132" spans="1:11" s="12" customFormat="1">
      <c r="A132" s="368" t="s">
        <v>1109</v>
      </c>
      <c r="B132" s="362" t="s">
        <v>1115</v>
      </c>
      <c r="C132" s="360">
        <v>0</v>
      </c>
      <c r="D132" s="360">
        <v>0</v>
      </c>
      <c r="E132" s="359">
        <v>0</v>
      </c>
      <c r="F132" s="358">
        <v>0</v>
      </c>
      <c r="G132" s="357">
        <v>0</v>
      </c>
      <c r="H132" s="350"/>
      <c r="I132" s="349"/>
      <c r="J132" s="34"/>
      <c r="K132" s="34"/>
    </row>
    <row r="133" spans="1:11" s="12" customFormat="1">
      <c r="A133" s="368" t="s">
        <v>1107</v>
      </c>
      <c r="B133" s="362" t="s">
        <v>1301</v>
      </c>
      <c r="C133" s="360">
        <v>0</v>
      </c>
      <c r="D133" s="360">
        <v>0</v>
      </c>
      <c r="E133" s="359">
        <v>0</v>
      </c>
      <c r="F133" s="358">
        <v>0</v>
      </c>
      <c r="G133" s="357">
        <v>0</v>
      </c>
      <c r="H133" s="350"/>
      <c r="I133" s="349"/>
      <c r="J133" s="34"/>
      <c r="K133" s="34"/>
    </row>
    <row r="134" spans="1:11" s="12" customFormat="1" ht="14.4">
      <c r="A134" s="368" t="s">
        <v>1105</v>
      </c>
      <c r="B134" s="367" t="s">
        <v>1300</v>
      </c>
      <c r="C134" s="360">
        <v>0</v>
      </c>
      <c r="D134" s="360">
        <v>0</v>
      </c>
      <c r="E134" s="359">
        <v>0</v>
      </c>
      <c r="F134" s="358">
        <v>0</v>
      </c>
      <c r="G134" s="357">
        <v>0</v>
      </c>
      <c r="H134" s="350"/>
      <c r="I134" s="349"/>
      <c r="J134" s="34"/>
      <c r="K134" s="34"/>
    </row>
    <row r="135" spans="1:11" s="12" customFormat="1">
      <c r="A135" s="368" t="s">
        <v>1104</v>
      </c>
      <c r="B135" s="362" t="s">
        <v>1108</v>
      </c>
      <c r="C135" s="360">
        <v>0</v>
      </c>
      <c r="D135" s="360">
        <v>0</v>
      </c>
      <c r="E135" s="359">
        <v>0</v>
      </c>
      <c r="F135" s="358">
        <v>0</v>
      </c>
      <c r="G135" s="357">
        <v>0</v>
      </c>
      <c r="H135" s="350"/>
      <c r="I135" s="349"/>
      <c r="J135" s="34"/>
      <c r="K135" s="34"/>
    </row>
    <row r="136" spans="1:11" s="12" customFormat="1">
      <c r="A136" s="368" t="s">
        <v>1103</v>
      </c>
      <c r="B136" s="362" t="s">
        <v>8</v>
      </c>
      <c r="C136" s="360">
        <v>0</v>
      </c>
      <c r="D136" s="360">
        <v>0</v>
      </c>
      <c r="E136" s="359">
        <v>0</v>
      </c>
      <c r="F136" s="358">
        <v>0</v>
      </c>
      <c r="G136" s="357">
        <v>0</v>
      </c>
      <c r="H136" s="728" t="str">
        <f>IF(C136=F136,"OK","Err")</f>
        <v>OK</v>
      </c>
      <c r="I136" s="349"/>
      <c r="J136" s="34"/>
      <c r="K136" s="34"/>
    </row>
    <row r="137" spans="1:11" s="12" customFormat="1">
      <c r="A137" s="365" t="s">
        <v>1101</v>
      </c>
      <c r="B137" s="362" t="s">
        <v>9</v>
      </c>
      <c r="C137" s="360">
        <v>0</v>
      </c>
      <c r="D137" s="360">
        <v>0</v>
      </c>
      <c r="E137" s="359">
        <v>0</v>
      </c>
      <c r="F137" s="358">
        <v>0</v>
      </c>
      <c r="G137" s="357">
        <v>0</v>
      </c>
      <c r="H137" s="350"/>
      <c r="I137" s="349"/>
      <c r="J137" s="34"/>
      <c r="K137" s="34"/>
    </row>
    <row r="138" spans="1:11" s="12" customFormat="1">
      <c r="A138" s="365" t="s">
        <v>1099</v>
      </c>
      <c r="B138" s="362" t="s">
        <v>10</v>
      </c>
      <c r="C138" s="360">
        <v>0</v>
      </c>
      <c r="D138" s="360">
        <v>0</v>
      </c>
      <c r="E138" s="359">
        <v>0</v>
      </c>
      <c r="F138" s="358">
        <v>0</v>
      </c>
      <c r="G138" s="357">
        <v>0</v>
      </c>
      <c r="H138" s="350"/>
      <c r="I138" s="349"/>
      <c r="J138" s="34"/>
      <c r="K138" s="34"/>
    </row>
    <row r="139" spans="1:11" s="12" customFormat="1">
      <c r="A139" s="365" t="s">
        <v>1098</v>
      </c>
      <c r="B139" s="362" t="s">
        <v>1299</v>
      </c>
      <c r="C139" s="360">
        <v>0</v>
      </c>
      <c r="D139" s="360">
        <v>0</v>
      </c>
      <c r="E139" s="359">
        <v>0</v>
      </c>
      <c r="F139" s="358">
        <v>0</v>
      </c>
      <c r="G139" s="357">
        <v>0</v>
      </c>
      <c r="H139" s="728" t="str">
        <f>IF(C139=D139,"OK","Err")</f>
        <v>OK</v>
      </c>
      <c r="I139" s="349"/>
      <c r="J139" s="34"/>
      <c r="K139" s="34"/>
    </row>
    <row r="140" spans="1:11" s="12" customFormat="1" ht="14.4">
      <c r="A140" s="365" t="s">
        <v>1097</v>
      </c>
      <c r="B140" s="367" t="s">
        <v>1298</v>
      </c>
      <c r="C140" s="360">
        <v>0</v>
      </c>
      <c r="D140" s="360">
        <v>0</v>
      </c>
      <c r="E140" s="359">
        <v>0</v>
      </c>
      <c r="F140" s="358">
        <v>0</v>
      </c>
      <c r="G140" s="357">
        <v>0</v>
      </c>
      <c r="H140" s="728" t="str">
        <f>IF(C140=D140,"OK","Err")</f>
        <v>OK</v>
      </c>
      <c r="I140" s="729" t="str">
        <f>IF(C140=F140,"OK","Err")</f>
        <v>OK</v>
      </c>
      <c r="J140" s="34"/>
      <c r="K140" s="34"/>
    </row>
    <row r="141" spans="1:11" s="12" customFormat="1">
      <c r="A141" s="365" t="s">
        <v>1297</v>
      </c>
      <c r="B141" s="362" t="s">
        <v>11</v>
      </c>
      <c r="C141" s="360">
        <v>0</v>
      </c>
      <c r="D141" s="360">
        <v>0</v>
      </c>
      <c r="E141" s="359">
        <v>0</v>
      </c>
      <c r="F141" s="358">
        <v>0</v>
      </c>
      <c r="G141" s="357">
        <v>0</v>
      </c>
      <c r="H141" s="350"/>
      <c r="I141" s="349"/>
      <c r="J141" s="34"/>
      <c r="K141" s="34"/>
    </row>
    <row r="142" spans="1:11" s="12" customFormat="1">
      <c r="A142" s="365" t="s">
        <v>1296</v>
      </c>
      <c r="B142" s="362" t="s">
        <v>1295</v>
      </c>
      <c r="C142" s="360">
        <v>0</v>
      </c>
      <c r="D142" s="360">
        <v>0</v>
      </c>
      <c r="E142" s="359">
        <v>0</v>
      </c>
      <c r="F142" s="358">
        <v>0</v>
      </c>
      <c r="G142" s="357">
        <v>0</v>
      </c>
      <c r="H142" s="350"/>
      <c r="I142" s="349"/>
      <c r="J142" s="34"/>
      <c r="K142" s="34"/>
    </row>
    <row r="143" spans="1:11" s="12" customFormat="1" ht="14.4">
      <c r="A143" s="365" t="s">
        <v>1294</v>
      </c>
      <c r="B143" s="367" t="s">
        <v>1293</v>
      </c>
      <c r="C143" s="360">
        <v>0</v>
      </c>
      <c r="D143" s="360">
        <v>0</v>
      </c>
      <c r="E143" s="359">
        <v>0</v>
      </c>
      <c r="F143" s="358">
        <v>0</v>
      </c>
      <c r="G143" s="357">
        <v>0</v>
      </c>
      <c r="H143" s="350"/>
      <c r="I143" s="349"/>
      <c r="J143" s="34"/>
      <c r="K143" s="34"/>
    </row>
    <row r="144" spans="1:11" s="12" customFormat="1">
      <c r="A144" s="365" t="s">
        <v>1292</v>
      </c>
      <c r="B144" s="362" t="s">
        <v>1291</v>
      </c>
      <c r="C144" s="360">
        <v>0</v>
      </c>
      <c r="D144" s="360">
        <v>0</v>
      </c>
      <c r="E144" s="359">
        <v>0</v>
      </c>
      <c r="F144" s="358">
        <v>0</v>
      </c>
      <c r="G144" s="357">
        <v>0</v>
      </c>
      <c r="H144" s="728" t="str">
        <f>IF(C144=D144,"OK","Err")</f>
        <v>OK</v>
      </c>
      <c r="I144" s="350"/>
      <c r="J144" s="34"/>
      <c r="K144" s="34"/>
    </row>
    <row r="145" spans="1:12" s="12" customFormat="1" ht="14.4">
      <c r="A145" s="365" t="s">
        <v>1290</v>
      </c>
      <c r="B145" s="367" t="s">
        <v>1289</v>
      </c>
      <c r="C145" s="360">
        <v>0</v>
      </c>
      <c r="D145" s="360">
        <v>0</v>
      </c>
      <c r="E145" s="359">
        <v>0</v>
      </c>
      <c r="F145" s="358">
        <v>0</v>
      </c>
      <c r="G145" s="357">
        <v>0</v>
      </c>
      <c r="H145" s="728" t="str">
        <f>IF(C145=D145,"OK","Err")</f>
        <v>OK</v>
      </c>
      <c r="I145" s="729" t="str">
        <f>IF(C145=F145,"OK","Err")</f>
        <v>OK</v>
      </c>
      <c r="J145" s="34"/>
      <c r="K145" s="34"/>
    </row>
    <row r="146" spans="1:12" s="12" customFormat="1" ht="14.4">
      <c r="A146" s="365" t="s">
        <v>1288</v>
      </c>
      <c r="B146" s="367" t="s">
        <v>1287</v>
      </c>
      <c r="C146" s="360">
        <v>0</v>
      </c>
      <c r="D146" s="360">
        <v>0</v>
      </c>
      <c r="E146" s="359">
        <v>0</v>
      </c>
      <c r="F146" s="358">
        <v>0</v>
      </c>
      <c r="G146" s="357">
        <v>0</v>
      </c>
      <c r="H146" s="349"/>
      <c r="I146" s="350"/>
      <c r="J146" s="34"/>
      <c r="K146" s="34"/>
    </row>
    <row r="147" spans="1:12" s="12" customFormat="1">
      <c r="A147" s="365" t="s">
        <v>1286</v>
      </c>
      <c r="B147" s="362" t="s">
        <v>1285</v>
      </c>
      <c r="C147" s="360">
        <v>0</v>
      </c>
      <c r="D147" s="360">
        <v>0</v>
      </c>
      <c r="E147" s="359">
        <v>0</v>
      </c>
      <c r="F147" s="358">
        <v>0</v>
      </c>
      <c r="G147" s="357">
        <v>0</v>
      </c>
      <c r="H147" s="349"/>
      <c r="I147" s="350"/>
      <c r="J147" s="34"/>
      <c r="K147" s="34"/>
    </row>
    <row r="148" spans="1:12" s="12" customFormat="1" ht="14.4">
      <c r="A148" s="365" t="s">
        <v>1284</v>
      </c>
      <c r="B148" s="366" t="s">
        <v>1283</v>
      </c>
      <c r="C148" s="360">
        <v>0</v>
      </c>
      <c r="D148" s="360">
        <v>0</v>
      </c>
      <c r="E148" s="359">
        <v>0</v>
      </c>
      <c r="F148" s="358">
        <v>0</v>
      </c>
      <c r="G148" s="357">
        <v>0</v>
      </c>
      <c r="H148" s="728" t="str">
        <f>IF(C148=F148,"OK","Err")</f>
        <v>OK</v>
      </c>
      <c r="I148" s="350"/>
      <c r="J148" s="34"/>
      <c r="K148" s="34"/>
    </row>
    <row r="149" spans="1:12" s="12" customFormat="1" ht="14.4">
      <c r="A149" s="365" t="s">
        <v>1282</v>
      </c>
      <c r="B149" s="366" t="s">
        <v>1281</v>
      </c>
      <c r="C149" s="360">
        <v>0</v>
      </c>
      <c r="D149" s="360">
        <v>0</v>
      </c>
      <c r="E149" s="359">
        <v>0</v>
      </c>
      <c r="F149" s="358">
        <v>0</v>
      </c>
      <c r="G149" s="357">
        <v>0</v>
      </c>
      <c r="H149" s="350"/>
      <c r="I149" s="349"/>
      <c r="J149" s="34"/>
      <c r="K149" s="34"/>
    </row>
    <row r="150" spans="1:12" s="12" customFormat="1">
      <c r="A150" s="365" t="s">
        <v>1280</v>
      </c>
      <c r="B150" s="362" t="s">
        <v>12</v>
      </c>
      <c r="C150" s="360">
        <v>0</v>
      </c>
      <c r="D150" s="360">
        <v>0</v>
      </c>
      <c r="E150" s="359">
        <v>0</v>
      </c>
      <c r="F150" s="358">
        <v>0</v>
      </c>
      <c r="G150" s="357">
        <v>0</v>
      </c>
      <c r="H150" s="350"/>
      <c r="I150" s="349"/>
      <c r="J150" s="34"/>
      <c r="K150" s="34"/>
      <c r="L150" s="34"/>
    </row>
    <row r="151" spans="1:12" s="12" customFormat="1">
      <c r="A151" s="365" t="s">
        <v>1279</v>
      </c>
      <c r="B151" s="362" t="s">
        <v>1278</v>
      </c>
      <c r="C151" s="360">
        <v>0</v>
      </c>
      <c r="D151" s="360">
        <v>0</v>
      </c>
      <c r="E151" s="359">
        <v>0</v>
      </c>
      <c r="F151" s="358">
        <v>0</v>
      </c>
      <c r="G151" s="357">
        <v>0</v>
      </c>
      <c r="H151" s="350"/>
      <c r="I151" s="349"/>
      <c r="J151" s="34"/>
      <c r="K151" s="34"/>
    </row>
    <row r="152" spans="1:12" s="12" customFormat="1">
      <c r="A152" s="365" t="s">
        <v>1277</v>
      </c>
      <c r="B152" s="362" t="s">
        <v>13</v>
      </c>
      <c r="C152" s="360">
        <v>0</v>
      </c>
      <c r="D152" s="360">
        <v>0</v>
      </c>
      <c r="E152" s="359">
        <v>0</v>
      </c>
      <c r="F152" s="358">
        <v>0</v>
      </c>
      <c r="G152" s="357">
        <v>0</v>
      </c>
      <c r="H152" s="350"/>
      <c r="I152" s="349"/>
      <c r="J152" s="34"/>
      <c r="K152" s="34"/>
    </row>
    <row r="153" spans="1:12" s="12" customFormat="1">
      <c r="A153" s="365" t="s">
        <v>1276</v>
      </c>
      <c r="B153" s="362" t="s">
        <v>14</v>
      </c>
      <c r="C153" s="360">
        <v>0</v>
      </c>
      <c r="D153" s="360">
        <v>0</v>
      </c>
      <c r="E153" s="359">
        <v>0</v>
      </c>
      <c r="F153" s="358">
        <v>0</v>
      </c>
      <c r="G153" s="357">
        <v>0</v>
      </c>
      <c r="H153" s="350"/>
      <c r="I153" s="349"/>
      <c r="J153" s="34"/>
      <c r="K153" s="34"/>
    </row>
    <row r="154" spans="1:12" s="12" customFormat="1">
      <c r="A154" s="356" t="s">
        <v>1275</v>
      </c>
      <c r="B154" s="362" t="s">
        <v>1274</v>
      </c>
      <c r="C154" s="360">
        <v>0</v>
      </c>
      <c r="D154" s="360">
        <v>0</v>
      </c>
      <c r="E154" s="359">
        <v>0</v>
      </c>
      <c r="F154" s="358">
        <v>0</v>
      </c>
      <c r="G154" s="357">
        <v>0</v>
      </c>
      <c r="H154" s="350"/>
      <c r="I154" s="349"/>
      <c r="J154" s="34"/>
      <c r="K154" s="34"/>
    </row>
    <row r="155" spans="1:12" s="12" customFormat="1">
      <c r="A155" s="356" t="s">
        <v>1273</v>
      </c>
      <c r="B155" s="362" t="s">
        <v>1272</v>
      </c>
      <c r="C155" s="360">
        <v>0</v>
      </c>
      <c r="D155" s="360">
        <v>0</v>
      </c>
      <c r="E155" s="359">
        <v>0</v>
      </c>
      <c r="F155" s="358">
        <v>0</v>
      </c>
      <c r="G155" s="357">
        <v>0</v>
      </c>
      <c r="H155" s="350"/>
      <c r="I155" s="349"/>
      <c r="J155" s="34"/>
      <c r="K155" s="34"/>
    </row>
    <row r="156" spans="1:12" s="12" customFormat="1">
      <c r="A156" s="356" t="s">
        <v>1271</v>
      </c>
      <c r="B156" s="362" t="s">
        <v>15</v>
      </c>
      <c r="C156" s="360">
        <v>0</v>
      </c>
      <c r="D156" s="360">
        <v>0</v>
      </c>
      <c r="E156" s="359">
        <v>0</v>
      </c>
      <c r="F156" s="358">
        <v>0</v>
      </c>
      <c r="G156" s="357">
        <v>0</v>
      </c>
      <c r="H156" s="350"/>
      <c r="I156" s="349"/>
      <c r="J156" s="34"/>
      <c r="K156" s="34"/>
    </row>
    <row r="157" spans="1:12" s="12" customFormat="1">
      <c r="A157" s="363" t="s">
        <v>1270</v>
      </c>
      <c r="B157" s="362" t="s">
        <v>1269</v>
      </c>
      <c r="C157" s="360">
        <v>0</v>
      </c>
      <c r="D157" s="360">
        <v>0</v>
      </c>
      <c r="E157" s="359">
        <v>0</v>
      </c>
      <c r="F157" s="358">
        <v>0</v>
      </c>
      <c r="G157" s="357">
        <v>0</v>
      </c>
      <c r="H157" s="350"/>
      <c r="I157" s="349"/>
      <c r="J157" s="34"/>
      <c r="K157" s="34"/>
    </row>
    <row r="158" spans="1:12" s="12" customFormat="1">
      <c r="A158" s="356" t="s">
        <v>1268</v>
      </c>
      <c r="B158" s="362" t="s">
        <v>16</v>
      </c>
      <c r="C158" s="360">
        <v>0</v>
      </c>
      <c r="D158" s="360">
        <v>0</v>
      </c>
      <c r="E158" s="359">
        <v>0</v>
      </c>
      <c r="F158" s="358">
        <v>0</v>
      </c>
      <c r="G158" s="357">
        <v>0</v>
      </c>
      <c r="H158" s="350"/>
      <c r="I158" s="349"/>
      <c r="J158" s="34"/>
      <c r="K158" s="34"/>
    </row>
    <row r="159" spans="1:12" s="12" customFormat="1">
      <c r="A159" s="356" t="s">
        <v>1267</v>
      </c>
      <c r="B159" s="362" t="s">
        <v>17</v>
      </c>
      <c r="C159" s="360">
        <v>0</v>
      </c>
      <c r="D159" s="360">
        <v>0</v>
      </c>
      <c r="E159" s="359">
        <v>0</v>
      </c>
      <c r="F159" s="358">
        <v>0</v>
      </c>
      <c r="G159" s="357">
        <v>0</v>
      </c>
      <c r="H159" s="350"/>
      <c r="I159" s="349"/>
      <c r="J159" s="34"/>
      <c r="K159" s="34"/>
    </row>
    <row r="160" spans="1:12" s="12" customFormat="1">
      <c r="A160" s="364" t="s">
        <v>1266</v>
      </c>
      <c r="B160" s="362" t="s">
        <v>1265</v>
      </c>
      <c r="C160" s="360">
        <v>0</v>
      </c>
      <c r="D160" s="360">
        <v>0</v>
      </c>
      <c r="E160" s="359">
        <v>0</v>
      </c>
      <c r="F160" s="358">
        <v>0</v>
      </c>
      <c r="G160" s="357">
        <v>0</v>
      </c>
      <c r="H160" s="350"/>
      <c r="I160" s="349"/>
      <c r="J160" s="34"/>
      <c r="K160" s="34"/>
    </row>
    <row r="161" spans="1:16" s="12" customFormat="1">
      <c r="A161" s="363" t="s">
        <v>1264</v>
      </c>
      <c r="B161" s="362" t="s">
        <v>18</v>
      </c>
      <c r="C161" s="360">
        <v>0</v>
      </c>
      <c r="D161" s="360">
        <v>0</v>
      </c>
      <c r="E161" s="359">
        <v>0</v>
      </c>
      <c r="F161" s="358">
        <v>0</v>
      </c>
      <c r="G161" s="357">
        <v>0</v>
      </c>
      <c r="H161" s="350"/>
      <c r="I161" s="349"/>
      <c r="J161" s="34"/>
      <c r="K161" s="34"/>
    </row>
    <row r="162" spans="1:16" s="12" customFormat="1">
      <c r="A162" s="356" t="s">
        <v>1263</v>
      </c>
      <c r="B162" s="362" t="s">
        <v>1262</v>
      </c>
      <c r="C162" s="360">
        <v>0</v>
      </c>
      <c r="D162" s="360">
        <v>0</v>
      </c>
      <c r="E162" s="359">
        <v>0</v>
      </c>
      <c r="F162" s="358">
        <v>0</v>
      </c>
      <c r="G162" s="357">
        <v>0</v>
      </c>
      <c r="H162" s="350"/>
      <c r="I162" s="349"/>
      <c r="J162" s="34"/>
      <c r="K162" s="34"/>
    </row>
    <row r="163" spans="1:16" s="12" customFormat="1">
      <c r="A163" s="356" t="s">
        <v>1063</v>
      </c>
      <c r="B163" s="361" t="s">
        <v>1261</v>
      </c>
      <c r="C163" s="360">
        <v>0</v>
      </c>
      <c r="D163" s="360">
        <v>0</v>
      </c>
      <c r="E163" s="359">
        <v>0</v>
      </c>
      <c r="F163" s="358">
        <v>0</v>
      </c>
      <c r="G163" s="357">
        <v>0</v>
      </c>
      <c r="H163" s="350"/>
      <c r="I163" s="349"/>
      <c r="J163" s="34"/>
      <c r="K163" s="34"/>
    </row>
    <row r="164" spans="1:16" s="12" customFormat="1" ht="14.4" thickBot="1">
      <c r="A164" s="356">
        <v>43</v>
      </c>
      <c r="B164" s="355" t="s">
        <v>19</v>
      </c>
      <c r="C164" s="354">
        <v>0</v>
      </c>
      <c r="D164" s="354">
        <v>0</v>
      </c>
      <c r="E164" s="353">
        <v>0</v>
      </c>
      <c r="F164" s="352">
        <v>0</v>
      </c>
      <c r="G164" s="351">
        <v>0</v>
      </c>
      <c r="H164" s="350"/>
      <c r="I164" s="349"/>
      <c r="J164" s="34"/>
      <c r="K164" s="34"/>
    </row>
    <row r="165" spans="1:16" ht="15" thickTop="1" thickBot="1">
      <c r="A165" s="348" t="s">
        <v>1260</v>
      </c>
      <c r="B165" s="347"/>
      <c r="C165" s="347"/>
      <c r="D165" s="347"/>
      <c r="E165" s="347"/>
      <c r="F165" s="347"/>
      <c r="G165" s="347"/>
    </row>
    <row r="166" spans="1:16" ht="48" customHeight="1" thickTop="1" thickBot="1">
      <c r="A166" s="1069" t="s">
        <v>1039</v>
      </c>
      <c r="B166" s="1069" t="s">
        <v>983</v>
      </c>
      <c r="C166" s="1064" t="s">
        <v>1257</v>
      </c>
      <c r="D166" s="1065" t="s">
        <v>1259</v>
      </c>
      <c r="E166" s="1066"/>
      <c r="F166" s="1037" t="s">
        <v>1255</v>
      </c>
      <c r="G166" s="1037" t="s">
        <v>1254</v>
      </c>
      <c r="H166" s="1056" t="s">
        <v>1258</v>
      </c>
      <c r="I166" s="1058" t="s">
        <v>983</v>
      </c>
      <c r="J166" s="1059"/>
      <c r="K166" s="1060"/>
      <c r="L166" s="1064" t="s">
        <v>1257</v>
      </c>
      <c r="M166" s="1065" t="s">
        <v>1256</v>
      </c>
      <c r="N166" s="1066"/>
      <c r="O166" s="1067" t="s">
        <v>1255</v>
      </c>
      <c r="P166" s="1037" t="s">
        <v>1254</v>
      </c>
    </row>
    <row r="167" spans="1:16" ht="48" customHeight="1" thickTop="1" thickBot="1">
      <c r="A167" s="1011"/>
      <c r="B167" s="1011"/>
      <c r="C167" s="1016"/>
      <c r="D167" s="346" t="s">
        <v>20</v>
      </c>
      <c r="E167" s="345" t="s">
        <v>21</v>
      </c>
      <c r="F167" s="1068"/>
      <c r="G167" s="1068"/>
      <c r="H167" s="1057"/>
      <c r="I167" s="1061"/>
      <c r="J167" s="1062"/>
      <c r="K167" s="1063"/>
      <c r="L167" s="1016"/>
      <c r="M167" s="346" t="s">
        <v>20</v>
      </c>
      <c r="N167" s="345" t="s">
        <v>21</v>
      </c>
      <c r="O167" s="1068"/>
      <c r="P167" s="1068"/>
    </row>
    <row r="168" spans="1:16" ht="15" thickTop="1" thickBot="1">
      <c r="A168" s="344" t="s">
        <v>2</v>
      </c>
      <c r="B168" s="343" t="s">
        <v>3</v>
      </c>
      <c r="C168" s="338" t="s">
        <v>1032</v>
      </c>
      <c r="D168" s="339" t="s">
        <v>1127</v>
      </c>
      <c r="E168" s="338" t="s">
        <v>1156</v>
      </c>
      <c r="F168" s="338">
        <v>4</v>
      </c>
      <c r="G168" s="338">
        <v>5</v>
      </c>
      <c r="H168" s="338" t="s">
        <v>2</v>
      </c>
      <c r="I168" s="342" t="s">
        <v>3</v>
      </c>
      <c r="J168" s="341"/>
      <c r="K168" s="340"/>
      <c r="L168" s="339" t="s">
        <v>1032</v>
      </c>
      <c r="M168" s="339" t="s">
        <v>1127</v>
      </c>
      <c r="N168" s="338" t="s">
        <v>1156</v>
      </c>
      <c r="O168" s="338">
        <v>4</v>
      </c>
      <c r="P168" s="338">
        <v>5</v>
      </c>
    </row>
    <row r="169" spans="1:16" ht="13.5" customHeight="1" thickTop="1">
      <c r="A169" s="120">
        <v>1</v>
      </c>
      <c r="B169" s="337" t="s">
        <v>1253</v>
      </c>
      <c r="C169" s="740">
        <f t="shared" ref="C169:C189" si="1">SUM(D169:E169)</f>
        <v>0</v>
      </c>
      <c r="D169" s="730">
        <f>+D170+D173+D175+D177+SUM(D179:D189)+SUM(M169:M170)+M172+M174+M176+SUM(M178:M189)</f>
        <v>0</v>
      </c>
      <c r="E169" s="731">
        <f t="shared" ref="E169:G169" si="2">+E170+E173+E175+E177+SUM(E179:E189)+SUM(N169:N170)+N172+N174+N176+SUM(N178:N189)</f>
        <v>0</v>
      </c>
      <c r="F169" s="732">
        <f t="shared" si="2"/>
        <v>0</v>
      </c>
      <c r="G169" s="733">
        <f t="shared" si="2"/>
        <v>0</v>
      </c>
      <c r="H169" s="300">
        <v>22</v>
      </c>
      <c r="I169" s="312" t="s">
        <v>1252</v>
      </c>
      <c r="J169" s="333"/>
      <c r="K169" s="332"/>
      <c r="L169" s="744">
        <f>SUM(M169:N169)</f>
        <v>0</v>
      </c>
      <c r="M169" s="308">
        <v>0</v>
      </c>
      <c r="N169" s="308">
        <v>0</v>
      </c>
      <c r="O169" s="336">
        <v>0</v>
      </c>
      <c r="P169" s="335">
        <v>0</v>
      </c>
    </row>
    <row r="170" spans="1:16" ht="27.75" customHeight="1">
      <c r="A170" s="107">
        <v>2</v>
      </c>
      <c r="B170" s="323" t="s">
        <v>1251</v>
      </c>
      <c r="C170" s="741">
        <f>+D170+E170</f>
        <v>0</v>
      </c>
      <c r="D170" s="728">
        <f>+D171++D172+'c3tbcSp_Sext'!B56+'c2Sp_Sext_cab_spital'!C15+'c2Sp_Sext_cab_spital'!C16-'c2Sp_Sext_cab_spital'!AG15-'c2Sp_Sext_cab_spital'!AG16-'c2Sp_Sext_cab_spital'!AH15-'c2Sp_Sext_cab_spital'!AH16</f>
        <v>0</v>
      </c>
      <c r="E170" s="718">
        <f>+E171+E172+'c3tbcSp_Sext'!D56+'c2Sp_Sext_cab_spital'!C17+'c2Sp_Sext_cab_spital'!C18-'c2Sp_Sext_cab_spital'!AG17-'c2Sp_Sext_cab_spital'!AG18-'c2Sp_Sext_cab_spital'!AH17-'c2Sp_Sext_cab_spital'!AH18</f>
        <v>0</v>
      </c>
      <c r="F170" s="334">
        <v>0</v>
      </c>
      <c r="G170" s="302">
        <v>0</v>
      </c>
      <c r="H170" s="317">
        <v>23</v>
      </c>
      <c r="I170" s="1070" t="s">
        <v>1250</v>
      </c>
      <c r="J170" s="1071"/>
      <c r="K170" s="1072"/>
      <c r="L170" s="741">
        <f>+M170+N170</f>
        <v>0</v>
      </c>
      <c r="M170" s="308">
        <v>0</v>
      </c>
      <c r="N170" s="308">
        <v>0</v>
      </c>
      <c r="O170" s="306">
        <v>0</v>
      </c>
      <c r="P170" s="305">
        <v>0</v>
      </c>
    </row>
    <row r="171" spans="1:16" ht="25.5" customHeight="1">
      <c r="A171" s="107">
        <v>3</v>
      </c>
      <c r="B171" s="323" t="s">
        <v>1249</v>
      </c>
      <c r="C171" s="741">
        <f>+D171+E171</f>
        <v>0</v>
      </c>
      <c r="D171" s="734">
        <f>+'c2Sp_Sext_cab_spital'!D35+'c3tbcSp_Sext'!B57</f>
        <v>0</v>
      </c>
      <c r="E171" s="718">
        <f>+'c2Sp_Sext_cab_spital'!E35+'c3tbcSp_Sext'!D57</f>
        <v>0</v>
      </c>
      <c r="F171" s="322">
        <v>0</v>
      </c>
      <c r="G171" s="302">
        <v>0</v>
      </c>
      <c r="H171" s="300">
        <v>24</v>
      </c>
      <c r="I171" s="329" t="s">
        <v>1241</v>
      </c>
      <c r="J171" s="299"/>
      <c r="K171" s="298"/>
      <c r="L171" s="744">
        <f>SUM(M171:N171)</f>
        <v>0</v>
      </c>
      <c r="M171" s="308">
        <v>0</v>
      </c>
      <c r="N171" s="308">
        <v>0</v>
      </c>
      <c r="O171" s="306">
        <v>0</v>
      </c>
      <c r="P171" s="305">
        <v>0</v>
      </c>
    </row>
    <row r="172" spans="1:16" ht="17.25" customHeight="1">
      <c r="A172" s="107">
        <v>4</v>
      </c>
      <c r="B172" s="323" t="s">
        <v>1241</v>
      </c>
      <c r="C172" s="741">
        <f>+D172+E172</f>
        <v>0</v>
      </c>
      <c r="D172" s="735">
        <f>+'c2Sp_Sext_cab_spital'!AG15+'c2Sp_Sext_cab_spital'!AG16+'c2Sp_Sext_cab_spital'!J35+'c3tbcSp_Sext'!J56+'c3tbcSp_Sext'!J57</f>
        <v>0</v>
      </c>
      <c r="E172" s="718">
        <f>+'c2Sp_Sext_cab_spital'!AG17+'c2Sp_Sext_cab_spital'!AG18+'c2Sp_Sext_cab_spital'!K35+'c3tbcSp_Sext'!L56+'c3tbcSp_Sext'!L57</f>
        <v>0</v>
      </c>
      <c r="F172" s="322">
        <v>0</v>
      </c>
      <c r="G172" s="302">
        <v>0</v>
      </c>
      <c r="H172" s="317">
        <v>25</v>
      </c>
      <c r="I172" s="1086" t="s">
        <v>1248</v>
      </c>
      <c r="J172" s="1087"/>
      <c r="K172" s="1088"/>
      <c r="L172" s="744">
        <f>SUM(M172:N172)</f>
        <v>0</v>
      </c>
      <c r="M172" s="308">
        <v>0</v>
      </c>
      <c r="N172" s="331">
        <v>0</v>
      </c>
      <c r="O172" s="325">
        <v>0</v>
      </c>
      <c r="P172" s="305">
        <v>0</v>
      </c>
    </row>
    <row r="173" spans="1:16" ht="27.6">
      <c r="A173" s="107">
        <v>5</v>
      </c>
      <c r="B173" s="323" t="s">
        <v>1247</v>
      </c>
      <c r="C173" s="742">
        <f t="shared" si="1"/>
        <v>0</v>
      </c>
      <c r="D173" s="330">
        <v>0</v>
      </c>
      <c r="E173" s="302">
        <v>0</v>
      </c>
      <c r="F173" s="324">
        <v>0</v>
      </c>
      <c r="G173" s="302">
        <v>0</v>
      </c>
      <c r="H173" s="300">
        <v>26</v>
      </c>
      <c r="I173" s="329" t="s">
        <v>1241</v>
      </c>
      <c r="J173" s="328"/>
      <c r="K173" s="327"/>
      <c r="L173" s="744">
        <f t="shared" ref="L173:L184" si="3">SUM(M173:N173)</f>
        <v>0</v>
      </c>
      <c r="M173" s="308">
        <v>0</v>
      </c>
      <c r="N173" s="326">
        <v>0</v>
      </c>
      <c r="O173" s="325">
        <v>0</v>
      </c>
      <c r="P173" s="305">
        <v>0</v>
      </c>
    </row>
    <row r="174" spans="1:16" ht="21.75" customHeight="1">
      <c r="A174" s="107">
        <v>6</v>
      </c>
      <c r="B174" s="323" t="s">
        <v>1241</v>
      </c>
      <c r="C174" s="742">
        <f t="shared" si="1"/>
        <v>0</v>
      </c>
      <c r="D174" s="303">
        <v>0</v>
      </c>
      <c r="E174" s="302">
        <v>0</v>
      </c>
      <c r="F174" s="324">
        <v>0</v>
      </c>
      <c r="G174" s="302">
        <v>0</v>
      </c>
      <c r="H174" s="300">
        <v>27</v>
      </c>
      <c r="I174" s="312" t="s">
        <v>1246</v>
      </c>
      <c r="J174" s="311"/>
      <c r="K174" s="310"/>
      <c r="L174" s="744">
        <f t="shared" si="3"/>
        <v>0</v>
      </c>
      <c r="M174" s="734">
        <f>+'c2Amb_spec'!D15+'c2Amb_spec'!D16</f>
        <v>0</v>
      </c>
      <c r="N174" s="734">
        <f>+'c2Amb_spec'!D17+'c2Amb_spec'!D18</f>
        <v>0</v>
      </c>
      <c r="O174" s="325">
        <v>0</v>
      </c>
      <c r="P174" s="305">
        <v>0</v>
      </c>
    </row>
    <row r="175" spans="1:16" ht="33" customHeight="1">
      <c r="A175" s="107">
        <v>7</v>
      </c>
      <c r="B175" s="269" t="s">
        <v>1245</v>
      </c>
      <c r="C175" s="742">
        <f t="shared" si="1"/>
        <v>0</v>
      </c>
      <c r="D175" s="303">
        <v>0</v>
      </c>
      <c r="E175" s="302">
        <v>0</v>
      </c>
      <c r="F175" s="324">
        <v>0</v>
      </c>
      <c r="G175" s="302">
        <v>0</v>
      </c>
      <c r="H175" s="300">
        <v>28</v>
      </c>
      <c r="I175" s="312" t="s">
        <v>1242</v>
      </c>
      <c r="J175" s="311"/>
      <c r="K175" s="310"/>
      <c r="L175" s="744">
        <f t="shared" si="3"/>
        <v>0</v>
      </c>
      <c r="M175" s="734">
        <f>+'c2Amb_spec'!AH15+'c2Amb_spec'!AH16</f>
        <v>0</v>
      </c>
      <c r="N175" s="736">
        <f>+'c2Amb_spec'!AH17+'c2Amb_spec'!AH18</f>
        <v>0</v>
      </c>
      <c r="O175" s="306">
        <v>0</v>
      </c>
      <c r="P175" s="305">
        <v>0</v>
      </c>
    </row>
    <row r="176" spans="1:16" ht="17.25" customHeight="1">
      <c r="A176" s="107">
        <v>8</v>
      </c>
      <c r="B176" s="323" t="s">
        <v>1241</v>
      </c>
      <c r="C176" s="742">
        <f t="shared" si="1"/>
        <v>0</v>
      </c>
      <c r="D176" s="303">
        <v>0</v>
      </c>
      <c r="E176" s="302">
        <v>0</v>
      </c>
      <c r="F176" s="324">
        <v>0</v>
      </c>
      <c r="G176" s="302">
        <v>0</v>
      </c>
      <c r="H176" s="300">
        <v>29</v>
      </c>
      <c r="I176" s="312" t="s">
        <v>1244</v>
      </c>
      <c r="J176" s="311"/>
      <c r="K176" s="310"/>
      <c r="L176" s="744">
        <f t="shared" si="3"/>
        <v>0</v>
      </c>
      <c r="M176" s="737">
        <f>+M177+'c2Sp_Sext_cab_ambulator'!C15+'c2Sp_Sext_cab_ambulator'!C16-'c2Sp_Sext_cab_ambulator'!AH15-'c2Sp_Sext_cab_ambulator'!AH16-'c2Sp_Sext_cab_ambulator'!AG15-'c2Sp_Sext_cab_ambulator'!AG16+'c3tbcSp_Sext'!B55</f>
        <v>0</v>
      </c>
      <c r="N176" s="738">
        <f>+N177+'c2Sp_Sext_cab_ambulator'!C17+'c2Sp_Sext_cab_ambulator'!C18-'c2Sp_Sext_cab_ambulator'!AH17-'c2Sp_Sext_cab_ambulator'!AH18-'c2Sp_Sext_cab_ambulator'!AG17-'c2Sp_Sext_cab_ambulator'!AG18+'c3tbcSp_Sext'!D55</f>
        <v>0</v>
      </c>
      <c r="O176" s="306">
        <v>0</v>
      </c>
      <c r="P176" s="305">
        <v>0</v>
      </c>
    </row>
    <row r="177" spans="1:16" ht="17.25" customHeight="1">
      <c r="A177" s="107">
        <v>9</v>
      </c>
      <c r="B177" s="323" t="s">
        <v>1243</v>
      </c>
      <c r="C177" s="742">
        <f t="shared" si="1"/>
        <v>0</v>
      </c>
      <c r="D177" s="303">
        <v>0</v>
      </c>
      <c r="E177" s="302">
        <v>0</v>
      </c>
      <c r="F177" s="324">
        <v>0</v>
      </c>
      <c r="G177" s="302">
        <v>0</v>
      </c>
      <c r="H177" s="300">
        <v>30</v>
      </c>
      <c r="I177" s="1089" t="s">
        <v>1242</v>
      </c>
      <c r="J177" s="1090"/>
      <c r="K177" s="1091"/>
      <c r="L177" s="744">
        <f t="shared" si="3"/>
        <v>0</v>
      </c>
      <c r="M177" s="734">
        <f>+'c2Sp_Sext_cab_ambulator'!AG15+'c2Sp_Sext_cab_ambulator'!AG16+'c3tbcSp_Sext'!J55</f>
        <v>0</v>
      </c>
      <c r="N177" s="738">
        <f>+'c2Sp_Sext_cab_ambulator'!AG17+'c2Sp_Sext_cab_ambulator'!AG18+'c3tbcSp_Sext'!L55</f>
        <v>0</v>
      </c>
      <c r="O177" s="306">
        <v>0</v>
      </c>
      <c r="P177" s="305">
        <v>0</v>
      </c>
    </row>
    <row r="178" spans="1:16" ht="17.25" customHeight="1">
      <c r="A178" s="107">
        <v>10</v>
      </c>
      <c r="B178" s="323" t="s">
        <v>1241</v>
      </c>
      <c r="C178" s="742">
        <f t="shared" si="1"/>
        <v>0</v>
      </c>
      <c r="D178" s="435">
        <v>0</v>
      </c>
      <c r="E178" s="862">
        <v>0</v>
      </c>
      <c r="F178" s="322">
        <v>0</v>
      </c>
      <c r="G178" s="302">
        <v>0</v>
      </c>
      <c r="H178" s="300">
        <v>31</v>
      </c>
      <c r="I178" s="312" t="s">
        <v>934</v>
      </c>
      <c r="J178" s="311"/>
      <c r="K178" s="310"/>
      <c r="L178" s="744">
        <f t="shared" si="3"/>
        <v>0</v>
      </c>
      <c r="M178" s="863">
        <v>0</v>
      </c>
      <c r="N178" s="436">
        <v>0</v>
      </c>
      <c r="O178" s="306">
        <v>0</v>
      </c>
      <c r="P178" s="305">
        <v>0</v>
      </c>
    </row>
    <row r="179" spans="1:16" ht="24" customHeight="1">
      <c r="A179" s="107">
        <v>11</v>
      </c>
      <c r="B179" s="321" t="s">
        <v>995</v>
      </c>
      <c r="C179" s="742">
        <f t="shared" si="1"/>
        <v>0</v>
      </c>
      <c r="D179" s="309"/>
      <c r="E179" s="296">
        <v>0</v>
      </c>
      <c r="F179" s="301">
        <v>0</v>
      </c>
      <c r="G179" s="296">
        <v>0</v>
      </c>
      <c r="H179" s="300">
        <v>32</v>
      </c>
      <c r="I179" s="312" t="s">
        <v>932</v>
      </c>
      <c r="J179" s="311"/>
      <c r="K179" s="310"/>
      <c r="L179" s="744">
        <f t="shared" si="3"/>
        <v>0</v>
      </c>
      <c r="M179" s="316">
        <v>0</v>
      </c>
      <c r="N179" s="316">
        <v>0</v>
      </c>
      <c r="O179" s="320">
        <v>0</v>
      </c>
      <c r="P179" s="319">
        <v>0</v>
      </c>
    </row>
    <row r="180" spans="1:16" ht="17.25" customHeight="1">
      <c r="A180" s="107">
        <v>12</v>
      </c>
      <c r="B180" s="318" t="s">
        <v>966</v>
      </c>
      <c r="C180" s="742">
        <f t="shared" si="1"/>
        <v>0</v>
      </c>
      <c r="D180" s="728">
        <f>+'c2Sp_Sext_cab_ambulator'!AH15+'c2Sp_Sext_cab_ambulator'!AH16</f>
        <v>0</v>
      </c>
      <c r="E180" s="718">
        <f>+'c2Sp_Sext_cab_ambulator'!AH17+'c2Sp_Sext_cab_ambulator'!AH18</f>
        <v>0</v>
      </c>
      <c r="F180" s="301">
        <v>0</v>
      </c>
      <c r="G180" s="302">
        <v>0</v>
      </c>
      <c r="H180" s="317">
        <v>33</v>
      </c>
      <c r="I180" s="312" t="s">
        <v>930</v>
      </c>
      <c r="J180" s="311"/>
      <c r="K180" s="310"/>
      <c r="L180" s="744">
        <f t="shared" si="3"/>
        <v>0</v>
      </c>
      <c r="M180" s="316">
        <v>0</v>
      </c>
      <c r="N180" s="316">
        <v>0</v>
      </c>
      <c r="O180" s="306">
        <v>0</v>
      </c>
      <c r="P180" s="305">
        <v>0</v>
      </c>
    </row>
    <row r="181" spans="1:16" ht="24" customHeight="1">
      <c r="A181" s="107">
        <v>13</v>
      </c>
      <c r="B181" s="304" t="s">
        <v>990</v>
      </c>
      <c r="C181" s="742">
        <f t="shared" si="1"/>
        <v>0</v>
      </c>
      <c r="D181" s="309">
        <v>0</v>
      </c>
      <c r="E181" s="296">
        <v>0</v>
      </c>
      <c r="F181" s="301">
        <v>0</v>
      </c>
      <c r="G181" s="302">
        <v>0</v>
      </c>
      <c r="H181" s="300">
        <v>34</v>
      </c>
      <c r="I181" s="312" t="s">
        <v>1240</v>
      </c>
      <c r="J181" s="311"/>
      <c r="K181" s="310"/>
      <c r="L181" s="744">
        <f t="shared" si="3"/>
        <v>0</v>
      </c>
      <c r="M181" s="316">
        <v>0</v>
      </c>
      <c r="N181" s="316">
        <v>0</v>
      </c>
      <c r="O181" s="306">
        <v>0</v>
      </c>
      <c r="P181" s="305">
        <v>0</v>
      </c>
    </row>
    <row r="182" spans="1:16" ht="15" customHeight="1">
      <c r="A182" s="107">
        <v>14</v>
      </c>
      <c r="B182" s="304" t="s">
        <v>964</v>
      </c>
      <c r="C182" s="742">
        <f t="shared" si="1"/>
        <v>0</v>
      </c>
      <c r="D182" s="734">
        <f>+'c3tbcSp_Sext'!B54</f>
        <v>0</v>
      </c>
      <c r="E182" s="739">
        <f>+'c3tbcSp_Sext'!D54</f>
        <v>0</v>
      </c>
      <c r="F182" s="301">
        <v>0</v>
      </c>
      <c r="G182" s="302">
        <v>0</v>
      </c>
      <c r="H182" s="317">
        <v>35</v>
      </c>
      <c r="I182" s="1070" t="s">
        <v>926</v>
      </c>
      <c r="J182" s="1071"/>
      <c r="K182" s="1072"/>
      <c r="L182" s="744">
        <f t="shared" si="3"/>
        <v>0</v>
      </c>
      <c r="M182" s="316">
        <v>0</v>
      </c>
      <c r="N182" s="316">
        <v>0</v>
      </c>
      <c r="O182" s="306">
        <v>0</v>
      </c>
      <c r="P182" s="305">
        <v>0</v>
      </c>
    </row>
    <row r="183" spans="1:16">
      <c r="A183" s="107">
        <v>15</v>
      </c>
      <c r="B183" s="315" t="s">
        <v>962</v>
      </c>
      <c r="C183" s="742">
        <f t="shared" si="1"/>
        <v>0</v>
      </c>
      <c r="D183" s="309">
        <v>0</v>
      </c>
      <c r="E183" s="296">
        <v>0</v>
      </c>
      <c r="F183" s="301">
        <v>0</v>
      </c>
      <c r="G183" s="302">
        <v>0</v>
      </c>
      <c r="H183" s="300">
        <v>36</v>
      </c>
      <c r="I183" s="312" t="s">
        <v>924</v>
      </c>
      <c r="J183" s="311"/>
      <c r="K183" s="310"/>
      <c r="L183" s="744">
        <f t="shared" si="3"/>
        <v>0</v>
      </c>
      <c r="M183" s="308">
        <v>0</v>
      </c>
      <c r="N183" s="307">
        <v>0</v>
      </c>
      <c r="O183" s="306">
        <v>0</v>
      </c>
      <c r="P183" s="305">
        <v>0</v>
      </c>
    </row>
    <row r="184" spans="1:16" ht="17.25" customHeight="1">
      <c r="A184" s="107">
        <v>16</v>
      </c>
      <c r="B184" s="315" t="s">
        <v>960</v>
      </c>
      <c r="C184" s="742">
        <f t="shared" si="1"/>
        <v>0</v>
      </c>
      <c r="D184" s="863">
        <v>0</v>
      </c>
      <c r="E184" s="864">
        <v>0</v>
      </c>
      <c r="F184" s="314">
        <v>0</v>
      </c>
      <c r="G184" s="302">
        <v>0</v>
      </c>
      <c r="H184" s="300">
        <v>37</v>
      </c>
      <c r="I184" s="312" t="s">
        <v>922</v>
      </c>
      <c r="J184" s="311"/>
      <c r="K184" s="310"/>
      <c r="L184" s="744">
        <f t="shared" si="3"/>
        <v>0</v>
      </c>
      <c r="M184" s="308">
        <v>0</v>
      </c>
      <c r="N184" s="307">
        <v>0</v>
      </c>
      <c r="O184" s="306">
        <v>0</v>
      </c>
      <c r="P184" s="305">
        <v>0</v>
      </c>
    </row>
    <row r="185" spans="1:16">
      <c r="A185" s="107">
        <v>17</v>
      </c>
      <c r="B185" s="313" t="s">
        <v>958</v>
      </c>
      <c r="C185" s="742">
        <f t="shared" si="1"/>
        <v>0</v>
      </c>
      <c r="D185" s="309">
        <v>0</v>
      </c>
      <c r="E185" s="296">
        <v>0</v>
      </c>
      <c r="F185" s="301">
        <v>0</v>
      </c>
      <c r="G185" s="302">
        <v>0</v>
      </c>
      <c r="H185" s="300">
        <v>38</v>
      </c>
      <c r="I185" s="312" t="s">
        <v>914</v>
      </c>
      <c r="J185" s="311"/>
      <c r="K185" s="310"/>
      <c r="L185" s="744">
        <f t="shared" ref="L185:L187" si="4">SUM(M185:N185)</f>
        <v>0</v>
      </c>
      <c r="M185" s="308">
        <v>0</v>
      </c>
      <c r="N185" s="307">
        <v>0</v>
      </c>
      <c r="O185" s="306">
        <v>0</v>
      </c>
      <c r="P185" s="305">
        <v>0</v>
      </c>
    </row>
    <row r="186" spans="1:16" ht="33.75" customHeight="1">
      <c r="A186" s="107">
        <v>18</v>
      </c>
      <c r="B186" s="269" t="s">
        <v>956</v>
      </c>
      <c r="C186" s="742">
        <f t="shared" si="1"/>
        <v>0</v>
      </c>
      <c r="D186" s="309">
        <v>0</v>
      </c>
      <c r="E186" s="296">
        <v>0</v>
      </c>
      <c r="F186" s="301">
        <v>0</v>
      </c>
      <c r="G186" s="302">
        <v>0</v>
      </c>
      <c r="H186" s="300">
        <v>39</v>
      </c>
      <c r="I186" s="1070" t="s">
        <v>988</v>
      </c>
      <c r="J186" s="1071"/>
      <c r="K186" s="1072"/>
      <c r="L186" s="744">
        <f t="shared" si="4"/>
        <v>0</v>
      </c>
      <c r="M186" s="308">
        <v>0</v>
      </c>
      <c r="N186" s="307">
        <v>0</v>
      </c>
      <c r="O186" s="306">
        <v>0</v>
      </c>
      <c r="P186" s="305">
        <v>0</v>
      </c>
    </row>
    <row r="187" spans="1:16" ht="42.75" customHeight="1">
      <c r="A187" s="107">
        <v>19</v>
      </c>
      <c r="B187" s="304" t="s">
        <v>1140</v>
      </c>
      <c r="C187" s="742">
        <f t="shared" si="1"/>
        <v>0</v>
      </c>
      <c r="D187" s="309">
        <v>0</v>
      </c>
      <c r="E187" s="296">
        <v>0</v>
      </c>
      <c r="F187" s="301">
        <v>0</v>
      </c>
      <c r="G187" s="302">
        <v>0</v>
      </c>
      <c r="H187" s="300">
        <v>40</v>
      </c>
      <c r="I187" s="1070" t="s">
        <v>987</v>
      </c>
      <c r="J187" s="1071"/>
      <c r="K187" s="1072"/>
      <c r="L187" s="744">
        <f t="shared" si="4"/>
        <v>0</v>
      </c>
      <c r="M187" s="308">
        <v>0</v>
      </c>
      <c r="N187" s="307">
        <v>0</v>
      </c>
      <c r="O187" s="306">
        <v>0</v>
      </c>
      <c r="P187" s="305">
        <v>0</v>
      </c>
    </row>
    <row r="188" spans="1:16" ht="30" customHeight="1">
      <c r="A188" s="107">
        <v>20</v>
      </c>
      <c r="B188" s="304" t="s">
        <v>944</v>
      </c>
      <c r="C188" s="742">
        <f t="shared" si="1"/>
        <v>0</v>
      </c>
      <c r="D188" s="303">
        <v>0</v>
      </c>
      <c r="E188" s="302">
        <v>0</v>
      </c>
      <c r="F188" s="301">
        <v>0</v>
      </c>
      <c r="G188" s="296">
        <v>0</v>
      </c>
      <c r="H188" s="300">
        <v>41</v>
      </c>
      <c r="I188" s="1070" t="s">
        <v>910</v>
      </c>
      <c r="J188" s="1071"/>
      <c r="K188" s="1072"/>
      <c r="L188" s="741">
        <f>+SUM(M188:O189)</f>
        <v>0</v>
      </c>
      <c r="M188" s="297">
        <v>0</v>
      </c>
      <c r="N188" s="296">
        <v>0</v>
      </c>
      <c r="O188" s="295">
        <v>0</v>
      </c>
      <c r="P188" s="294">
        <v>0</v>
      </c>
    </row>
    <row r="189" spans="1:16" ht="23.25" customHeight="1" thickBot="1">
      <c r="A189" s="293">
        <v>21</v>
      </c>
      <c r="B189" s="292" t="s">
        <v>1239</v>
      </c>
      <c r="C189" s="743">
        <f t="shared" si="1"/>
        <v>0</v>
      </c>
      <c r="D189" s="291">
        <v>0</v>
      </c>
      <c r="E189" s="290">
        <v>0</v>
      </c>
      <c r="F189" s="289">
        <v>0</v>
      </c>
      <c r="G189" s="286">
        <v>0</v>
      </c>
      <c r="H189" s="288">
        <v>42</v>
      </c>
      <c r="I189" s="1073" t="s">
        <v>1238</v>
      </c>
      <c r="J189" s="1074"/>
      <c r="K189" s="1075"/>
      <c r="L189" s="745">
        <f>+SUM(M189:O190)</f>
        <v>0</v>
      </c>
      <c r="M189" s="287">
        <v>0</v>
      </c>
      <c r="N189" s="286">
        <v>0</v>
      </c>
      <c r="O189" s="285">
        <v>0</v>
      </c>
      <c r="P189" s="284">
        <v>0</v>
      </c>
    </row>
    <row r="190" spans="1:16" ht="17.25" customHeight="1" thickTop="1">
      <c r="A190" s="283"/>
      <c r="B190" s="282"/>
      <c r="C190" s="865"/>
      <c r="D190" s="279"/>
      <c r="E190" s="279"/>
      <c r="F190" s="279"/>
      <c r="G190" s="278"/>
      <c r="H190" s="281"/>
      <c r="I190" s="1076"/>
      <c r="J190" s="1076"/>
      <c r="K190" s="1076"/>
      <c r="L190" s="866"/>
      <c r="M190" s="280"/>
      <c r="N190" s="280"/>
      <c r="O190" s="279"/>
      <c r="P190" s="278"/>
    </row>
    <row r="191" spans="1:16" ht="14.4" thickBot="1">
      <c r="A191" s="277" t="s">
        <v>1237</v>
      </c>
      <c r="B191" s="276"/>
      <c r="C191" s="276"/>
      <c r="D191" s="276"/>
      <c r="E191" s="276"/>
      <c r="F191" s="276"/>
      <c r="G191" s="276"/>
      <c r="H191" s="276"/>
      <c r="I191" s="276"/>
      <c r="J191" s="276"/>
      <c r="K191" s="180"/>
    </row>
    <row r="192" spans="1:16" ht="15.75" customHeight="1" thickTop="1">
      <c r="A192" s="1077" t="s">
        <v>1039</v>
      </c>
      <c r="B192" s="1077" t="s">
        <v>983</v>
      </c>
      <c r="C192" s="1079" t="s">
        <v>1236</v>
      </c>
      <c r="D192" s="1080"/>
      <c r="E192" s="1081" t="s">
        <v>1235</v>
      </c>
      <c r="F192" s="1083" t="s">
        <v>1234</v>
      </c>
      <c r="G192" s="1084"/>
      <c r="H192" s="1084"/>
      <c r="I192" s="1084"/>
      <c r="J192" s="1085"/>
      <c r="K192" s="180"/>
    </row>
    <row r="193" spans="1:11" ht="69.599999999999994" thickBot="1">
      <c r="A193" s="1078"/>
      <c r="B193" s="1078"/>
      <c r="C193" s="275" t="s">
        <v>1233</v>
      </c>
      <c r="D193" s="274" t="s">
        <v>1232</v>
      </c>
      <c r="E193" s="1082"/>
      <c r="F193" s="275" t="s">
        <v>1231</v>
      </c>
      <c r="G193" s="275" t="s">
        <v>1230</v>
      </c>
      <c r="H193" s="274" t="s">
        <v>1229</v>
      </c>
      <c r="I193" s="273" t="s">
        <v>1228</v>
      </c>
      <c r="J193" s="272" t="s">
        <v>1227</v>
      </c>
      <c r="K193" s="271"/>
    </row>
    <row r="194" spans="1:11" ht="15" thickTop="1" thickBot="1">
      <c r="A194" s="95" t="s">
        <v>2</v>
      </c>
      <c r="B194" s="95" t="s">
        <v>3</v>
      </c>
      <c r="C194" s="270" t="s">
        <v>1032</v>
      </c>
      <c r="D194" s="270" t="s">
        <v>1127</v>
      </c>
      <c r="E194" s="270" t="s">
        <v>1156</v>
      </c>
      <c r="F194" s="270" t="s">
        <v>1155</v>
      </c>
      <c r="G194" s="270" t="s">
        <v>1154</v>
      </c>
      <c r="H194" s="270" t="s">
        <v>1153</v>
      </c>
      <c r="I194" s="270" t="s">
        <v>1152</v>
      </c>
      <c r="J194" s="249">
        <v>8</v>
      </c>
      <c r="K194" s="180"/>
    </row>
    <row r="195" spans="1:11" ht="14.4" thickTop="1">
      <c r="A195" s="120" t="s">
        <v>969</v>
      </c>
      <c r="B195" s="142" t="s">
        <v>1226</v>
      </c>
      <c r="C195" s="746">
        <f t="shared" ref="C195:J195" si="5">SUM(C196:C214)</f>
        <v>0</v>
      </c>
      <c r="D195" s="746">
        <f t="shared" si="5"/>
        <v>0</v>
      </c>
      <c r="E195" s="746">
        <f t="shared" si="5"/>
        <v>0</v>
      </c>
      <c r="F195" s="746">
        <f t="shared" si="5"/>
        <v>0</v>
      </c>
      <c r="G195" s="746">
        <f t="shared" si="5"/>
        <v>0</v>
      </c>
      <c r="H195" s="746">
        <f t="shared" si="5"/>
        <v>0</v>
      </c>
      <c r="I195" s="746">
        <f t="shared" si="5"/>
        <v>0</v>
      </c>
      <c r="J195" s="747">
        <f t="shared" si="5"/>
        <v>0</v>
      </c>
      <c r="K195" s="180"/>
    </row>
    <row r="196" spans="1:11">
      <c r="A196" s="107" t="s">
        <v>967</v>
      </c>
      <c r="B196" s="267" t="s">
        <v>998</v>
      </c>
      <c r="C196" s="266">
        <v>0</v>
      </c>
      <c r="D196" s="266">
        <v>0</v>
      </c>
      <c r="E196" s="266">
        <v>0</v>
      </c>
      <c r="F196" s="266">
        <v>0</v>
      </c>
      <c r="G196" s="266">
        <v>0</v>
      </c>
      <c r="H196" s="266">
        <v>0</v>
      </c>
      <c r="I196" s="266">
        <v>0</v>
      </c>
      <c r="J196" s="265">
        <v>0</v>
      </c>
      <c r="K196" s="180"/>
    </row>
    <row r="197" spans="1:11" ht="27.6">
      <c r="A197" s="107" t="s">
        <v>965</v>
      </c>
      <c r="B197" s="267" t="s">
        <v>997</v>
      </c>
      <c r="C197" s="266">
        <v>0</v>
      </c>
      <c r="D197" s="266">
        <v>0</v>
      </c>
      <c r="E197" s="266">
        <v>0</v>
      </c>
      <c r="F197" s="266">
        <v>0</v>
      </c>
      <c r="G197" s="266">
        <v>0</v>
      </c>
      <c r="H197" s="266">
        <v>0</v>
      </c>
      <c r="I197" s="266">
        <v>0</v>
      </c>
      <c r="J197" s="265">
        <v>0</v>
      </c>
      <c r="K197" s="180"/>
    </row>
    <row r="198" spans="1:11">
      <c r="A198" s="107" t="s">
        <v>963</v>
      </c>
      <c r="B198" s="267" t="s">
        <v>996</v>
      </c>
      <c r="C198" s="266">
        <v>0</v>
      </c>
      <c r="D198" s="266">
        <v>0</v>
      </c>
      <c r="E198" s="266">
        <v>0</v>
      </c>
      <c r="F198" s="266">
        <v>0</v>
      </c>
      <c r="G198" s="266">
        <v>0</v>
      </c>
      <c r="H198" s="266">
        <v>0</v>
      </c>
      <c r="I198" s="266">
        <v>0</v>
      </c>
      <c r="J198" s="265">
        <v>0</v>
      </c>
      <c r="K198" s="180"/>
    </row>
    <row r="199" spans="1:11">
      <c r="A199" s="107" t="s">
        <v>961</v>
      </c>
      <c r="B199" s="267" t="s">
        <v>968</v>
      </c>
      <c r="C199" s="266">
        <v>0</v>
      </c>
      <c r="D199" s="266">
        <v>0</v>
      </c>
      <c r="E199" s="266">
        <v>0</v>
      </c>
      <c r="F199" s="266">
        <v>0</v>
      </c>
      <c r="G199" s="266">
        <v>0</v>
      </c>
      <c r="H199" s="266">
        <v>0</v>
      </c>
      <c r="I199" s="266">
        <v>0</v>
      </c>
      <c r="J199" s="265">
        <v>0</v>
      </c>
      <c r="K199" s="180"/>
    </row>
    <row r="200" spans="1:11">
      <c r="A200" s="107" t="s">
        <v>959</v>
      </c>
      <c r="B200" s="267" t="s">
        <v>964</v>
      </c>
      <c r="C200" s="266">
        <v>0</v>
      </c>
      <c r="D200" s="266">
        <v>0</v>
      </c>
      <c r="E200" s="266">
        <v>0</v>
      </c>
      <c r="F200" s="266">
        <v>0</v>
      </c>
      <c r="G200" s="266">
        <v>0</v>
      </c>
      <c r="H200" s="266">
        <v>0</v>
      </c>
      <c r="I200" s="266">
        <v>0</v>
      </c>
      <c r="J200" s="265">
        <v>0</v>
      </c>
      <c r="K200" s="180"/>
    </row>
    <row r="201" spans="1:11">
      <c r="A201" s="107" t="s">
        <v>957</v>
      </c>
      <c r="B201" s="267" t="s">
        <v>956</v>
      </c>
      <c r="C201" s="266">
        <v>0</v>
      </c>
      <c r="D201" s="266">
        <v>0</v>
      </c>
      <c r="E201" s="266">
        <v>0</v>
      </c>
      <c r="F201" s="266">
        <v>0</v>
      </c>
      <c r="G201" s="266">
        <v>0</v>
      </c>
      <c r="H201" s="266">
        <v>0</v>
      </c>
      <c r="I201" s="266">
        <v>0</v>
      </c>
      <c r="J201" s="265">
        <v>0</v>
      </c>
      <c r="K201" s="180"/>
    </row>
    <row r="202" spans="1:11">
      <c r="A202" s="107" t="s">
        <v>955</v>
      </c>
      <c r="B202" s="267" t="s">
        <v>1140</v>
      </c>
      <c r="C202" s="266">
        <v>0</v>
      </c>
      <c r="D202" s="266">
        <v>0</v>
      </c>
      <c r="E202" s="266">
        <v>0</v>
      </c>
      <c r="F202" s="266">
        <v>0</v>
      </c>
      <c r="G202" s="266">
        <v>0</v>
      </c>
      <c r="H202" s="266">
        <v>0</v>
      </c>
      <c r="I202" s="266">
        <v>0</v>
      </c>
      <c r="J202" s="265">
        <v>0</v>
      </c>
      <c r="K202" s="180"/>
    </row>
    <row r="203" spans="1:11">
      <c r="A203" s="107" t="s">
        <v>953</v>
      </c>
      <c r="B203" s="267" t="s">
        <v>944</v>
      </c>
      <c r="C203" s="266">
        <v>0</v>
      </c>
      <c r="D203" s="266">
        <v>0</v>
      </c>
      <c r="E203" s="266">
        <v>0</v>
      </c>
      <c r="F203" s="266">
        <v>0</v>
      </c>
      <c r="G203" s="266">
        <v>0</v>
      </c>
      <c r="H203" s="266">
        <v>0</v>
      </c>
      <c r="I203" s="266">
        <v>0</v>
      </c>
      <c r="J203" s="265">
        <v>0</v>
      </c>
      <c r="K203" s="180"/>
    </row>
    <row r="204" spans="1:11" ht="15.75" customHeight="1">
      <c r="A204" s="107" t="s">
        <v>951</v>
      </c>
      <c r="B204" s="267" t="s">
        <v>989</v>
      </c>
      <c r="C204" s="266">
        <v>0</v>
      </c>
      <c r="D204" s="266">
        <v>0</v>
      </c>
      <c r="E204" s="266">
        <v>0</v>
      </c>
      <c r="F204" s="266">
        <v>0</v>
      </c>
      <c r="G204" s="266">
        <v>0</v>
      </c>
      <c r="H204" s="266">
        <v>0</v>
      </c>
      <c r="I204" s="266">
        <v>0</v>
      </c>
      <c r="J204" s="265">
        <v>0</v>
      </c>
      <c r="K204" s="180"/>
    </row>
    <row r="205" spans="1:11">
      <c r="A205" s="107" t="s">
        <v>949</v>
      </c>
      <c r="B205" s="267" t="s">
        <v>1138</v>
      </c>
      <c r="C205" s="266">
        <v>0</v>
      </c>
      <c r="D205" s="266">
        <v>0</v>
      </c>
      <c r="E205" s="266">
        <v>0</v>
      </c>
      <c r="F205" s="266">
        <v>0</v>
      </c>
      <c r="G205" s="266">
        <v>0</v>
      </c>
      <c r="H205" s="266">
        <v>0</v>
      </c>
      <c r="I205" s="266">
        <v>0</v>
      </c>
      <c r="J205" s="265">
        <v>0</v>
      </c>
      <c r="K205" s="180"/>
    </row>
    <row r="206" spans="1:11">
      <c r="A206" s="107" t="s">
        <v>947</v>
      </c>
      <c r="B206" s="267" t="s">
        <v>1224</v>
      </c>
      <c r="C206" s="266">
        <v>0</v>
      </c>
      <c r="D206" s="266">
        <v>0</v>
      </c>
      <c r="E206" s="266">
        <v>0</v>
      </c>
      <c r="F206" s="266">
        <v>0</v>
      </c>
      <c r="G206" s="266">
        <v>0</v>
      </c>
      <c r="H206" s="266">
        <v>0</v>
      </c>
      <c r="I206" s="266">
        <v>0</v>
      </c>
      <c r="J206" s="265">
        <v>0</v>
      </c>
      <c r="K206" s="180"/>
    </row>
    <row r="207" spans="1:11">
      <c r="A207" s="107" t="s">
        <v>945</v>
      </c>
      <c r="B207" s="267" t="s">
        <v>1137</v>
      </c>
      <c r="C207" s="266">
        <v>0</v>
      </c>
      <c r="D207" s="266">
        <v>0</v>
      </c>
      <c r="E207" s="266">
        <v>0</v>
      </c>
      <c r="F207" s="266">
        <v>0</v>
      </c>
      <c r="G207" s="266">
        <v>0</v>
      </c>
      <c r="H207" s="266">
        <v>0</v>
      </c>
      <c r="I207" s="266">
        <v>0</v>
      </c>
      <c r="J207" s="265">
        <v>0</v>
      </c>
      <c r="K207" s="180"/>
    </row>
    <row r="208" spans="1:11">
      <c r="A208" s="107" t="s">
        <v>943</v>
      </c>
      <c r="B208" s="267" t="s">
        <v>1136</v>
      </c>
      <c r="C208" s="266">
        <v>0</v>
      </c>
      <c r="D208" s="266">
        <v>0</v>
      </c>
      <c r="E208" s="266">
        <v>0</v>
      </c>
      <c r="F208" s="266">
        <v>0</v>
      </c>
      <c r="G208" s="266">
        <v>0</v>
      </c>
      <c r="H208" s="266">
        <v>0</v>
      </c>
      <c r="I208" s="266">
        <v>0</v>
      </c>
      <c r="J208" s="265">
        <v>0</v>
      </c>
      <c r="K208" s="180"/>
    </row>
    <row r="209" spans="1:11">
      <c r="A209" s="107" t="s">
        <v>941</v>
      </c>
      <c r="B209" s="267" t="s">
        <v>930</v>
      </c>
      <c r="C209" s="266">
        <v>0</v>
      </c>
      <c r="D209" s="266">
        <v>0</v>
      </c>
      <c r="E209" s="266">
        <v>0</v>
      </c>
      <c r="F209" s="266">
        <v>0</v>
      </c>
      <c r="G209" s="266">
        <v>0</v>
      </c>
      <c r="H209" s="266">
        <v>0</v>
      </c>
      <c r="I209" s="266">
        <v>0</v>
      </c>
      <c r="J209" s="265">
        <v>0</v>
      </c>
      <c r="K209" s="180"/>
    </row>
    <row r="210" spans="1:11">
      <c r="A210" s="107" t="s">
        <v>939</v>
      </c>
      <c r="B210" s="267" t="s">
        <v>928</v>
      </c>
      <c r="C210" s="266">
        <v>0</v>
      </c>
      <c r="D210" s="266">
        <v>0</v>
      </c>
      <c r="E210" s="266">
        <v>0</v>
      </c>
      <c r="F210" s="266">
        <v>0</v>
      </c>
      <c r="G210" s="266">
        <v>0</v>
      </c>
      <c r="H210" s="266">
        <v>0</v>
      </c>
      <c r="I210" s="266">
        <v>0</v>
      </c>
      <c r="J210" s="265">
        <v>0</v>
      </c>
      <c r="K210" s="180"/>
    </row>
    <row r="211" spans="1:11">
      <c r="A211" s="107" t="s">
        <v>937</v>
      </c>
      <c r="B211" s="267" t="s">
        <v>1135</v>
      </c>
      <c r="C211" s="266">
        <v>0</v>
      </c>
      <c r="D211" s="266">
        <v>0</v>
      </c>
      <c r="E211" s="266">
        <v>0</v>
      </c>
      <c r="F211" s="266">
        <v>0</v>
      </c>
      <c r="G211" s="266">
        <v>0</v>
      </c>
      <c r="H211" s="266">
        <v>0</v>
      </c>
      <c r="I211" s="266">
        <v>0</v>
      </c>
      <c r="J211" s="265">
        <v>0</v>
      </c>
      <c r="K211" s="180"/>
    </row>
    <row r="212" spans="1:11">
      <c r="A212" s="107" t="s">
        <v>935</v>
      </c>
      <c r="B212" s="268" t="s">
        <v>924</v>
      </c>
      <c r="C212" s="266">
        <v>0</v>
      </c>
      <c r="D212" s="266">
        <v>0</v>
      </c>
      <c r="E212" s="266">
        <v>0</v>
      </c>
      <c r="F212" s="266">
        <v>0</v>
      </c>
      <c r="G212" s="266">
        <v>0</v>
      </c>
      <c r="H212" s="266">
        <v>0</v>
      </c>
      <c r="I212" s="266">
        <v>0</v>
      </c>
      <c r="J212" s="265">
        <v>0</v>
      </c>
      <c r="K212" s="180"/>
    </row>
    <row r="213" spans="1:11">
      <c r="A213" s="107" t="s">
        <v>933</v>
      </c>
      <c r="B213" s="267" t="s">
        <v>1216</v>
      </c>
      <c r="C213" s="266">
        <v>0</v>
      </c>
      <c r="D213" s="266">
        <v>0</v>
      </c>
      <c r="E213" s="266">
        <v>0</v>
      </c>
      <c r="F213" s="266">
        <v>0</v>
      </c>
      <c r="G213" s="266">
        <v>0</v>
      </c>
      <c r="H213" s="266">
        <v>0</v>
      </c>
      <c r="I213" s="266">
        <v>0</v>
      </c>
      <c r="J213" s="265">
        <v>0</v>
      </c>
      <c r="K213" s="180"/>
    </row>
    <row r="214" spans="1:11" ht="14.4" thickBot="1">
      <c r="A214" s="107" t="s">
        <v>931</v>
      </c>
      <c r="B214" s="264" t="s">
        <v>920</v>
      </c>
      <c r="C214" s="262">
        <v>0</v>
      </c>
      <c r="D214" s="262">
        <v>0</v>
      </c>
      <c r="E214" s="262">
        <v>0</v>
      </c>
      <c r="F214" s="262">
        <v>0</v>
      </c>
      <c r="G214" s="262">
        <v>0</v>
      </c>
      <c r="H214" s="262">
        <v>0</v>
      </c>
      <c r="I214" s="262">
        <v>0</v>
      </c>
      <c r="J214" s="261">
        <v>0</v>
      </c>
      <c r="K214" s="180"/>
    </row>
    <row r="215" spans="1:11" ht="14.4" thickTop="1">
      <c r="A215" s="120" t="s">
        <v>929</v>
      </c>
      <c r="B215" s="142" t="s">
        <v>1225</v>
      </c>
      <c r="C215" s="748">
        <f t="shared" ref="C215:J215" si="6">+SUM(C216:C234)</f>
        <v>0</v>
      </c>
      <c r="D215" s="748">
        <f t="shared" si="6"/>
        <v>0</v>
      </c>
      <c r="E215" s="748">
        <f t="shared" si="6"/>
        <v>0</v>
      </c>
      <c r="F215" s="748">
        <f t="shared" si="6"/>
        <v>0</v>
      </c>
      <c r="G215" s="748">
        <f t="shared" si="6"/>
        <v>0</v>
      </c>
      <c r="H215" s="748">
        <f t="shared" si="6"/>
        <v>0</v>
      </c>
      <c r="I215" s="748">
        <f t="shared" si="6"/>
        <v>0</v>
      </c>
      <c r="J215" s="749">
        <f t="shared" si="6"/>
        <v>0</v>
      </c>
      <c r="K215" s="180"/>
    </row>
    <row r="216" spans="1:11">
      <c r="A216" s="120" t="s">
        <v>927</v>
      </c>
      <c r="B216" s="267" t="s">
        <v>998</v>
      </c>
      <c r="C216" s="266">
        <v>0</v>
      </c>
      <c r="D216" s="266">
        <v>0</v>
      </c>
      <c r="E216" s="266">
        <v>0</v>
      </c>
      <c r="F216" s="266">
        <v>0</v>
      </c>
      <c r="G216" s="266">
        <v>0</v>
      </c>
      <c r="H216" s="266">
        <v>0</v>
      </c>
      <c r="I216" s="266">
        <v>0</v>
      </c>
      <c r="J216" s="265">
        <v>0</v>
      </c>
      <c r="K216" s="180"/>
    </row>
    <row r="217" spans="1:11" ht="27.6">
      <c r="A217" s="107" t="s">
        <v>925</v>
      </c>
      <c r="B217" s="269" t="s">
        <v>997</v>
      </c>
      <c r="C217" s="266">
        <v>0</v>
      </c>
      <c r="D217" s="266">
        <v>0</v>
      </c>
      <c r="E217" s="266">
        <v>0</v>
      </c>
      <c r="F217" s="266">
        <v>0</v>
      </c>
      <c r="G217" s="266">
        <v>0</v>
      </c>
      <c r="H217" s="266">
        <v>0</v>
      </c>
      <c r="I217" s="266">
        <v>0</v>
      </c>
      <c r="J217" s="265">
        <v>0</v>
      </c>
      <c r="K217" s="180"/>
    </row>
    <row r="218" spans="1:11">
      <c r="A218" s="107" t="s">
        <v>923</v>
      </c>
      <c r="B218" s="267" t="s">
        <v>996</v>
      </c>
      <c r="C218" s="266">
        <v>0</v>
      </c>
      <c r="D218" s="266">
        <v>0</v>
      </c>
      <c r="E218" s="266">
        <v>0</v>
      </c>
      <c r="F218" s="266">
        <v>0</v>
      </c>
      <c r="G218" s="266">
        <v>0</v>
      </c>
      <c r="H218" s="266">
        <v>0</v>
      </c>
      <c r="I218" s="266">
        <v>0</v>
      </c>
      <c r="J218" s="265">
        <v>0</v>
      </c>
      <c r="K218" s="180"/>
    </row>
    <row r="219" spans="1:11">
      <c r="A219" s="107" t="s">
        <v>921</v>
      </c>
      <c r="B219" s="267" t="s">
        <v>968</v>
      </c>
      <c r="C219" s="266">
        <v>0</v>
      </c>
      <c r="D219" s="266">
        <v>0</v>
      </c>
      <c r="E219" s="266">
        <v>0</v>
      </c>
      <c r="F219" s="266">
        <v>0</v>
      </c>
      <c r="G219" s="266">
        <v>0</v>
      </c>
      <c r="H219" s="266">
        <v>0</v>
      </c>
      <c r="I219" s="266">
        <v>0</v>
      </c>
      <c r="J219" s="265">
        <v>0</v>
      </c>
      <c r="K219" s="180"/>
    </row>
    <row r="220" spans="1:11">
      <c r="A220" s="107" t="s">
        <v>919</v>
      </c>
      <c r="B220" s="267" t="s">
        <v>964</v>
      </c>
      <c r="C220" s="266">
        <v>0</v>
      </c>
      <c r="D220" s="266">
        <v>0</v>
      </c>
      <c r="E220" s="266">
        <v>0</v>
      </c>
      <c r="F220" s="266">
        <v>0</v>
      </c>
      <c r="G220" s="266">
        <v>0</v>
      </c>
      <c r="H220" s="266">
        <v>0</v>
      </c>
      <c r="I220" s="266">
        <v>0</v>
      </c>
      <c r="J220" s="265">
        <v>0</v>
      </c>
      <c r="K220" s="180"/>
    </row>
    <row r="221" spans="1:11">
      <c r="A221" s="107" t="s">
        <v>917</v>
      </c>
      <c r="B221" s="267" t="s">
        <v>956</v>
      </c>
      <c r="C221" s="266">
        <v>0</v>
      </c>
      <c r="D221" s="266">
        <v>0</v>
      </c>
      <c r="E221" s="266">
        <v>0</v>
      </c>
      <c r="F221" s="266">
        <v>0</v>
      </c>
      <c r="G221" s="266">
        <v>0</v>
      </c>
      <c r="H221" s="266">
        <v>0</v>
      </c>
      <c r="I221" s="266">
        <v>0</v>
      </c>
      <c r="J221" s="265">
        <v>0</v>
      </c>
      <c r="K221" s="180"/>
    </row>
    <row r="222" spans="1:11">
      <c r="A222" s="107" t="s">
        <v>915</v>
      </c>
      <c r="B222" s="267" t="s">
        <v>1140</v>
      </c>
      <c r="C222" s="266">
        <v>0</v>
      </c>
      <c r="D222" s="266">
        <v>0</v>
      </c>
      <c r="E222" s="266">
        <v>0</v>
      </c>
      <c r="F222" s="266">
        <v>0</v>
      </c>
      <c r="G222" s="266">
        <v>0</v>
      </c>
      <c r="H222" s="266">
        <v>0</v>
      </c>
      <c r="I222" s="266">
        <v>0</v>
      </c>
      <c r="J222" s="265">
        <v>0</v>
      </c>
      <c r="K222" s="180"/>
    </row>
    <row r="223" spans="1:11">
      <c r="A223" s="107" t="s">
        <v>913</v>
      </c>
      <c r="B223" s="267" t="s">
        <v>944</v>
      </c>
      <c r="C223" s="266">
        <v>0</v>
      </c>
      <c r="D223" s="266">
        <v>0</v>
      </c>
      <c r="E223" s="266">
        <v>0</v>
      </c>
      <c r="F223" s="266">
        <v>0</v>
      </c>
      <c r="G223" s="266">
        <v>0</v>
      </c>
      <c r="H223" s="266">
        <v>0</v>
      </c>
      <c r="I223" s="266">
        <v>0</v>
      </c>
      <c r="J223" s="265">
        <v>0</v>
      </c>
      <c r="K223" s="180"/>
    </row>
    <row r="224" spans="1:11" ht="18" customHeight="1">
      <c r="A224" s="107" t="s">
        <v>911</v>
      </c>
      <c r="B224" s="267" t="s">
        <v>989</v>
      </c>
      <c r="C224" s="266">
        <v>0</v>
      </c>
      <c r="D224" s="266">
        <v>0</v>
      </c>
      <c r="E224" s="266">
        <v>0</v>
      </c>
      <c r="F224" s="266">
        <v>0</v>
      </c>
      <c r="G224" s="266">
        <v>0</v>
      </c>
      <c r="H224" s="266">
        <v>0</v>
      </c>
      <c r="I224" s="266">
        <v>0</v>
      </c>
      <c r="J224" s="265">
        <v>0</v>
      </c>
      <c r="K224" s="180"/>
    </row>
    <row r="225" spans="1:18">
      <c r="A225" s="107" t="s">
        <v>909</v>
      </c>
      <c r="B225" s="267" t="s">
        <v>1138</v>
      </c>
      <c r="C225" s="266">
        <v>0</v>
      </c>
      <c r="D225" s="266">
        <v>0</v>
      </c>
      <c r="E225" s="266">
        <v>0</v>
      </c>
      <c r="F225" s="266">
        <v>0</v>
      </c>
      <c r="G225" s="266">
        <v>0</v>
      </c>
      <c r="H225" s="266">
        <v>0</v>
      </c>
      <c r="I225" s="266">
        <v>0</v>
      </c>
      <c r="J225" s="265">
        <v>0</v>
      </c>
      <c r="K225" s="180"/>
    </row>
    <row r="226" spans="1:18">
      <c r="A226" s="107" t="s">
        <v>907</v>
      </c>
      <c r="B226" s="267" t="s">
        <v>1224</v>
      </c>
      <c r="C226" s="266">
        <v>0</v>
      </c>
      <c r="D226" s="266">
        <v>0</v>
      </c>
      <c r="E226" s="266">
        <v>0</v>
      </c>
      <c r="F226" s="266">
        <v>0</v>
      </c>
      <c r="G226" s="266">
        <v>0</v>
      </c>
      <c r="H226" s="266">
        <v>0</v>
      </c>
      <c r="I226" s="266">
        <v>0</v>
      </c>
      <c r="J226" s="265">
        <v>0</v>
      </c>
      <c r="K226" s="180"/>
    </row>
    <row r="227" spans="1:18">
      <c r="A227" s="107" t="s">
        <v>1223</v>
      </c>
      <c r="B227" s="267" t="s">
        <v>1137</v>
      </c>
      <c r="C227" s="266">
        <v>0</v>
      </c>
      <c r="D227" s="266">
        <v>0</v>
      </c>
      <c r="E227" s="266">
        <v>0</v>
      </c>
      <c r="F227" s="266">
        <v>0</v>
      </c>
      <c r="G227" s="266">
        <v>0</v>
      </c>
      <c r="H227" s="266">
        <v>0</v>
      </c>
      <c r="I227" s="266">
        <v>0</v>
      </c>
      <c r="J227" s="265">
        <v>0</v>
      </c>
      <c r="K227" s="180"/>
    </row>
    <row r="228" spans="1:18">
      <c r="A228" s="107" t="s">
        <v>1222</v>
      </c>
      <c r="B228" s="267" t="s">
        <v>1136</v>
      </c>
      <c r="C228" s="266">
        <v>0</v>
      </c>
      <c r="D228" s="266">
        <v>0</v>
      </c>
      <c r="E228" s="266">
        <v>0</v>
      </c>
      <c r="F228" s="266">
        <v>0</v>
      </c>
      <c r="G228" s="266">
        <v>0</v>
      </c>
      <c r="H228" s="266">
        <v>0</v>
      </c>
      <c r="I228" s="266">
        <v>0</v>
      </c>
      <c r="J228" s="265">
        <v>0</v>
      </c>
      <c r="K228" s="180"/>
    </row>
    <row r="229" spans="1:18">
      <c r="A229" s="107" t="s">
        <v>1221</v>
      </c>
      <c r="B229" s="267" t="s">
        <v>930</v>
      </c>
      <c r="C229" s="266">
        <v>0</v>
      </c>
      <c r="D229" s="266">
        <v>0</v>
      </c>
      <c r="E229" s="266">
        <v>0</v>
      </c>
      <c r="F229" s="266">
        <v>0</v>
      </c>
      <c r="G229" s="266">
        <v>0</v>
      </c>
      <c r="H229" s="266">
        <v>0</v>
      </c>
      <c r="I229" s="266">
        <v>0</v>
      </c>
      <c r="J229" s="265">
        <v>0</v>
      </c>
      <c r="K229" s="180"/>
    </row>
    <row r="230" spans="1:18">
      <c r="A230" s="107" t="s">
        <v>1220</v>
      </c>
      <c r="B230" s="267" t="s">
        <v>928</v>
      </c>
      <c r="C230" s="266">
        <v>0</v>
      </c>
      <c r="D230" s="266">
        <v>0</v>
      </c>
      <c r="E230" s="266">
        <v>0</v>
      </c>
      <c r="F230" s="266">
        <v>0</v>
      </c>
      <c r="G230" s="266">
        <v>0</v>
      </c>
      <c r="H230" s="266">
        <v>0</v>
      </c>
      <c r="I230" s="266">
        <v>0</v>
      </c>
      <c r="J230" s="265">
        <v>0</v>
      </c>
      <c r="K230" s="180"/>
    </row>
    <row r="231" spans="1:18">
      <c r="A231" s="107" t="s">
        <v>1219</v>
      </c>
      <c r="B231" s="267" t="s">
        <v>1135</v>
      </c>
      <c r="C231" s="266">
        <v>0</v>
      </c>
      <c r="D231" s="266">
        <v>0</v>
      </c>
      <c r="E231" s="266">
        <v>0</v>
      </c>
      <c r="F231" s="266">
        <v>0</v>
      </c>
      <c r="G231" s="266">
        <v>0</v>
      </c>
      <c r="H231" s="266">
        <v>0</v>
      </c>
      <c r="I231" s="266">
        <v>0</v>
      </c>
      <c r="J231" s="265">
        <v>0</v>
      </c>
      <c r="K231" s="180"/>
    </row>
    <row r="232" spans="1:18">
      <c r="A232" s="107" t="s">
        <v>1218</v>
      </c>
      <c r="B232" s="268" t="s">
        <v>924</v>
      </c>
      <c r="C232" s="266">
        <v>0</v>
      </c>
      <c r="D232" s="266">
        <v>0</v>
      </c>
      <c r="E232" s="266">
        <v>0</v>
      </c>
      <c r="F232" s="266">
        <v>0</v>
      </c>
      <c r="G232" s="266">
        <v>0</v>
      </c>
      <c r="H232" s="266">
        <v>0</v>
      </c>
      <c r="I232" s="266">
        <v>0</v>
      </c>
      <c r="J232" s="265">
        <v>0</v>
      </c>
      <c r="K232" s="180"/>
    </row>
    <row r="233" spans="1:18">
      <c r="A233" s="107" t="s">
        <v>1217</v>
      </c>
      <c r="B233" s="267" t="s">
        <v>1216</v>
      </c>
      <c r="C233" s="266">
        <v>0</v>
      </c>
      <c r="D233" s="266">
        <v>0</v>
      </c>
      <c r="E233" s="266">
        <v>0</v>
      </c>
      <c r="F233" s="266">
        <v>0</v>
      </c>
      <c r="G233" s="266">
        <v>0</v>
      </c>
      <c r="H233" s="266">
        <v>0</v>
      </c>
      <c r="I233" s="266">
        <v>0</v>
      </c>
      <c r="J233" s="265">
        <v>0</v>
      </c>
      <c r="K233" s="180"/>
    </row>
    <row r="234" spans="1:18" ht="14.4" thickBot="1">
      <c r="A234" s="107" t="s">
        <v>1215</v>
      </c>
      <c r="B234" s="264" t="s">
        <v>920</v>
      </c>
      <c r="C234" s="263">
        <v>0</v>
      </c>
      <c r="D234" s="262">
        <v>0</v>
      </c>
      <c r="E234" s="262">
        <v>0</v>
      </c>
      <c r="F234" s="262">
        <v>0</v>
      </c>
      <c r="G234" s="262">
        <v>0</v>
      </c>
      <c r="H234" s="262">
        <v>0</v>
      </c>
      <c r="I234" s="262">
        <v>0</v>
      </c>
      <c r="J234" s="261">
        <v>0</v>
      </c>
      <c r="K234" s="180"/>
    </row>
    <row r="235" spans="1:18" s="137" customFormat="1" ht="15" thickTop="1" thickBot="1">
      <c r="A235" s="1" t="s">
        <v>1214</v>
      </c>
      <c r="B235" s="241"/>
      <c r="C235" s="240"/>
      <c r="D235" s="239"/>
      <c r="E235" s="239"/>
      <c r="K235" s="260"/>
      <c r="Q235" s="27"/>
    </row>
    <row r="236" spans="1:18" ht="15.75" customHeight="1" thickTop="1">
      <c r="A236" s="1101" t="s">
        <v>1213</v>
      </c>
      <c r="B236" s="1103" t="s">
        <v>1212</v>
      </c>
      <c r="C236" s="1104"/>
      <c r="D236" s="1105"/>
      <c r="E236" s="1107" t="s">
        <v>1</v>
      </c>
      <c r="F236" s="1109" t="s">
        <v>1128</v>
      </c>
      <c r="G236" s="1092" t="s">
        <v>1211</v>
      </c>
      <c r="H236" s="1093"/>
      <c r="I236" s="1092" t="s">
        <v>1210</v>
      </c>
      <c r="J236" s="1093"/>
      <c r="K236" s="1092" t="s">
        <v>1209</v>
      </c>
      <c r="L236" s="1093"/>
      <c r="M236" s="1092" t="s">
        <v>1208</v>
      </c>
      <c r="N236" s="1093"/>
      <c r="O236" s="1092" t="s">
        <v>1207</v>
      </c>
      <c r="P236" s="1093"/>
      <c r="Q236" s="1092" t="s">
        <v>1206</v>
      </c>
      <c r="R236" s="1094"/>
    </row>
    <row r="237" spans="1:18" ht="28.2" thickBot="1">
      <c r="A237" s="1102"/>
      <c r="B237" s="1061"/>
      <c r="C237" s="1062"/>
      <c r="D237" s="1106"/>
      <c r="E237" s="1108"/>
      <c r="F237" s="1110"/>
      <c r="G237" s="258" t="s">
        <v>1</v>
      </c>
      <c r="H237" s="259" t="s">
        <v>1157</v>
      </c>
      <c r="I237" s="258" t="s">
        <v>1</v>
      </c>
      <c r="J237" s="259" t="s">
        <v>1157</v>
      </c>
      <c r="K237" s="258" t="s">
        <v>1</v>
      </c>
      <c r="L237" s="259" t="s">
        <v>1157</v>
      </c>
      <c r="M237" s="258" t="s">
        <v>1</v>
      </c>
      <c r="N237" s="259" t="s">
        <v>1157</v>
      </c>
      <c r="O237" s="258" t="s">
        <v>1</v>
      </c>
      <c r="P237" s="259" t="s">
        <v>1157</v>
      </c>
      <c r="Q237" s="258" t="s">
        <v>1</v>
      </c>
      <c r="R237" s="257" t="s">
        <v>1157</v>
      </c>
    </row>
    <row r="238" spans="1:18" ht="15" thickTop="1" thickBot="1">
      <c r="A238" s="256" t="s">
        <v>2</v>
      </c>
      <c r="B238" s="1095" t="s">
        <v>3</v>
      </c>
      <c r="C238" s="1096"/>
      <c r="D238" s="1097"/>
      <c r="E238" s="252" t="s">
        <v>1032</v>
      </c>
      <c r="F238" s="255" t="s">
        <v>1127</v>
      </c>
      <c r="G238" s="252" t="s">
        <v>1156</v>
      </c>
      <c r="H238" s="254" t="s">
        <v>1155</v>
      </c>
      <c r="I238" s="252" t="s">
        <v>1154</v>
      </c>
      <c r="J238" s="251" t="s">
        <v>1153</v>
      </c>
      <c r="K238" s="250" t="s">
        <v>1152</v>
      </c>
      <c r="L238" s="253" t="s">
        <v>1151</v>
      </c>
      <c r="M238" s="252" t="s">
        <v>1150</v>
      </c>
      <c r="N238" s="251" t="s">
        <v>1149</v>
      </c>
      <c r="O238" s="250" t="s">
        <v>1148</v>
      </c>
      <c r="P238" s="251" t="s">
        <v>1147</v>
      </c>
      <c r="Q238" s="250" t="s">
        <v>1146</v>
      </c>
      <c r="R238" s="249" t="s">
        <v>1145</v>
      </c>
    </row>
    <row r="239" spans="1:18" ht="14.4" thickTop="1">
      <c r="A239" s="248">
        <v>1</v>
      </c>
      <c r="B239" s="1098" t="s">
        <v>1178</v>
      </c>
      <c r="C239" s="1099"/>
      <c r="D239" s="1100"/>
      <c r="E239" s="750">
        <f>G239+I239+K239+M239+O239+Q239</f>
        <v>0</v>
      </c>
      <c r="F239" s="750">
        <f>H239+J239+L239+N239+P239+R239</f>
        <v>0</v>
      </c>
      <c r="G239" s="751">
        <f>+'c15'!G190</f>
        <v>0</v>
      </c>
      <c r="H239" s="751">
        <f>+'c15'!I190</f>
        <v>0</v>
      </c>
      <c r="I239" s="751">
        <f>+'c15'!J190</f>
        <v>0</v>
      </c>
      <c r="J239" s="751">
        <f>+'c15'!L190</f>
        <v>0</v>
      </c>
      <c r="K239" s="751">
        <f>+'c15'!M190</f>
        <v>0</v>
      </c>
      <c r="L239" s="751">
        <f>+'c15'!O190</f>
        <v>0</v>
      </c>
      <c r="M239" s="751">
        <f>+'c15'!P190</f>
        <v>0</v>
      </c>
      <c r="N239" s="751">
        <f>+'c15'!R190</f>
        <v>0</v>
      </c>
      <c r="O239" s="751">
        <f>+'c15'!S190</f>
        <v>0</v>
      </c>
      <c r="P239" s="751">
        <f>+'c15'!U190</f>
        <v>0</v>
      </c>
      <c r="Q239" s="751">
        <f>+'c15'!V190</f>
        <v>0</v>
      </c>
      <c r="R239" s="752">
        <f>+'c15'!X190</f>
        <v>0</v>
      </c>
    </row>
    <row r="240" spans="1:18">
      <c r="A240" s="243">
        <v>2</v>
      </c>
      <c r="B240" s="1116" t="s">
        <v>1205</v>
      </c>
      <c r="C240" s="1111" t="s">
        <v>1204</v>
      </c>
      <c r="D240" s="1113"/>
      <c r="E240" s="753">
        <f t="shared" ref="E240:F256" si="7">G240+I240+K240+M240+O240+Q240</f>
        <v>0</v>
      </c>
      <c r="F240" s="753">
        <f t="shared" si="7"/>
        <v>0</v>
      </c>
      <c r="G240" s="754">
        <f>+'c15'!G205</f>
        <v>0</v>
      </c>
      <c r="H240" s="754">
        <f>+'c15'!I205</f>
        <v>0</v>
      </c>
      <c r="I240" s="754">
        <f>+'c15'!J205</f>
        <v>0</v>
      </c>
      <c r="J240" s="754">
        <f>+'c15'!L205</f>
        <v>0</v>
      </c>
      <c r="K240" s="754">
        <f>+'c15'!M205</f>
        <v>0</v>
      </c>
      <c r="L240" s="754">
        <f>+'c15'!O205</f>
        <v>0</v>
      </c>
      <c r="M240" s="754">
        <f>+'c15'!P205</f>
        <v>0</v>
      </c>
      <c r="N240" s="754">
        <f>+'c15'!R205</f>
        <v>0</v>
      </c>
      <c r="O240" s="754">
        <f>+'c15'!S205</f>
        <v>0</v>
      </c>
      <c r="P240" s="754">
        <f>+'c15'!U205</f>
        <v>0</v>
      </c>
      <c r="Q240" s="754">
        <f>+'c15'!V205</f>
        <v>0</v>
      </c>
      <c r="R240" s="755">
        <f>+'c15'!X205</f>
        <v>0</v>
      </c>
    </row>
    <row r="241" spans="1:18" ht="31.5" customHeight="1">
      <c r="A241" s="243">
        <v>3</v>
      </c>
      <c r="B241" s="1117"/>
      <c r="C241" s="1114" t="s">
        <v>1203</v>
      </c>
      <c r="D241" s="1115"/>
      <c r="E241" s="753">
        <f t="shared" si="7"/>
        <v>0</v>
      </c>
      <c r="F241" s="753">
        <f t="shared" si="7"/>
        <v>0</v>
      </c>
      <c r="G241" s="754">
        <f>+'c15'!G225</f>
        <v>0</v>
      </c>
      <c r="H241" s="754">
        <f>+'c15'!I225</f>
        <v>0</v>
      </c>
      <c r="I241" s="754">
        <f>+'c15'!J225</f>
        <v>0</v>
      </c>
      <c r="J241" s="754">
        <f>+'c15'!L225</f>
        <v>0</v>
      </c>
      <c r="K241" s="754">
        <f>+'c15'!M225</f>
        <v>0</v>
      </c>
      <c r="L241" s="754">
        <f>+'c15'!O225</f>
        <v>0</v>
      </c>
      <c r="M241" s="754">
        <f>+'c15'!P225</f>
        <v>0</v>
      </c>
      <c r="N241" s="754">
        <f>+'c15'!R225</f>
        <v>0</v>
      </c>
      <c r="O241" s="754">
        <f>+'c15'!S225</f>
        <v>0</v>
      </c>
      <c r="P241" s="754">
        <f>+'c15'!U225</f>
        <v>0</v>
      </c>
      <c r="Q241" s="754">
        <f>+'c15'!V225</f>
        <v>0</v>
      </c>
      <c r="R241" s="755">
        <f>+'c15'!X225</f>
        <v>0</v>
      </c>
    </row>
    <row r="242" spans="1:18">
      <c r="A242" s="243">
        <v>4</v>
      </c>
      <c r="B242" s="1118"/>
      <c r="C242" s="1111" t="s">
        <v>1202</v>
      </c>
      <c r="D242" s="1113"/>
      <c r="E242" s="753">
        <f t="shared" si="7"/>
        <v>0</v>
      </c>
      <c r="F242" s="753">
        <f t="shared" si="7"/>
        <v>0</v>
      </c>
      <c r="G242" s="754">
        <f>+'c15'!G191</f>
        <v>0</v>
      </c>
      <c r="H242" s="754">
        <f>+'c15'!I191</f>
        <v>0</v>
      </c>
      <c r="I242" s="754">
        <f>+'c15'!J191</f>
        <v>0</v>
      </c>
      <c r="J242" s="754">
        <f>+'c15'!L191</f>
        <v>0</v>
      </c>
      <c r="K242" s="754">
        <f>+'c15'!M191</f>
        <v>0</v>
      </c>
      <c r="L242" s="754">
        <f>+'c15'!O191</f>
        <v>0</v>
      </c>
      <c r="M242" s="754">
        <f>+'c15'!P191</f>
        <v>0</v>
      </c>
      <c r="N242" s="754">
        <f>+'c15'!R191</f>
        <v>0</v>
      </c>
      <c r="O242" s="754">
        <f>+'c15'!S191</f>
        <v>0</v>
      </c>
      <c r="P242" s="754">
        <f>+'c15'!U191</f>
        <v>0</v>
      </c>
      <c r="Q242" s="754">
        <f>+'c15'!V191</f>
        <v>0</v>
      </c>
      <c r="R242" s="755">
        <f>+'c15'!X191</f>
        <v>0</v>
      </c>
    </row>
    <row r="243" spans="1:18" ht="41.4">
      <c r="A243" s="243">
        <v>5</v>
      </c>
      <c r="B243" s="245"/>
      <c r="C243" s="247" t="s">
        <v>1201</v>
      </c>
      <c r="D243" s="246" t="s">
        <v>1200</v>
      </c>
      <c r="E243" s="753">
        <f t="shared" si="7"/>
        <v>0</v>
      </c>
      <c r="F243" s="753">
        <f t="shared" si="7"/>
        <v>0</v>
      </c>
      <c r="G243" s="754">
        <f>+'c15'!G226</f>
        <v>0</v>
      </c>
      <c r="H243" s="754">
        <f>+'c15'!I226</f>
        <v>0</v>
      </c>
      <c r="I243" s="754">
        <f>+'c15'!J226</f>
        <v>0</v>
      </c>
      <c r="J243" s="754">
        <f>+'c15'!L226</f>
        <v>0</v>
      </c>
      <c r="K243" s="754">
        <f>+'c15'!M226</f>
        <v>0</v>
      </c>
      <c r="L243" s="754">
        <f>+'c15'!O226</f>
        <v>0</v>
      </c>
      <c r="M243" s="754">
        <f>+'c15'!P226</f>
        <v>0</v>
      </c>
      <c r="N243" s="754">
        <f>+'c15'!R226</f>
        <v>0</v>
      </c>
      <c r="O243" s="754">
        <f>+'c15'!S226</f>
        <v>0</v>
      </c>
      <c r="P243" s="754">
        <f>+'c15'!U226</f>
        <v>0</v>
      </c>
      <c r="Q243" s="754">
        <f>+'c15'!V226</f>
        <v>0</v>
      </c>
      <c r="R243" s="755">
        <f>+'c15'!X226</f>
        <v>0</v>
      </c>
    </row>
    <row r="244" spans="1:18">
      <c r="A244" s="243">
        <v>6</v>
      </c>
      <c r="B244" s="1111" t="s">
        <v>1177</v>
      </c>
      <c r="C244" s="1112"/>
      <c r="D244" s="1113"/>
      <c r="E244" s="753">
        <f t="shared" si="7"/>
        <v>0</v>
      </c>
      <c r="F244" s="753">
        <f t="shared" si="7"/>
        <v>0</v>
      </c>
      <c r="G244" s="754">
        <f>+'c15'!G246</f>
        <v>0</v>
      </c>
      <c r="H244" s="754">
        <f>+'c15'!I246</f>
        <v>0</v>
      </c>
      <c r="I244" s="754">
        <f>+'c15'!J246</f>
        <v>0</v>
      </c>
      <c r="J244" s="754">
        <f>+'c15'!L246</f>
        <v>0</v>
      </c>
      <c r="K244" s="754">
        <f>+'c15'!M246</f>
        <v>0</v>
      </c>
      <c r="L244" s="754">
        <f>+'c15'!O246</f>
        <v>0</v>
      </c>
      <c r="M244" s="754">
        <f>+'c15'!P246</f>
        <v>0</v>
      </c>
      <c r="N244" s="754">
        <f>+'c15'!R246</f>
        <v>0</v>
      </c>
      <c r="O244" s="754">
        <f>+'c15'!S246</f>
        <v>0</v>
      </c>
      <c r="P244" s="754">
        <f>+'c15'!U246</f>
        <v>0</v>
      </c>
      <c r="Q244" s="754">
        <f>+'c15'!V246</f>
        <v>0</v>
      </c>
      <c r="R244" s="755">
        <f>+'c15'!X246</f>
        <v>0</v>
      </c>
    </row>
    <row r="245" spans="1:18" ht="15" customHeight="1">
      <c r="A245" s="243">
        <v>7</v>
      </c>
      <c r="B245" s="245" t="s">
        <v>1199</v>
      </c>
      <c r="C245" s="1114" t="s">
        <v>1198</v>
      </c>
      <c r="D245" s="1115"/>
      <c r="E245" s="753">
        <f t="shared" si="7"/>
        <v>0</v>
      </c>
      <c r="F245" s="753">
        <f t="shared" si="7"/>
        <v>0</v>
      </c>
      <c r="G245" s="754">
        <f>+'c15'!G247</f>
        <v>0</v>
      </c>
      <c r="H245" s="754">
        <f>+'c15'!I247</f>
        <v>0</v>
      </c>
      <c r="I245" s="754">
        <f>+'c15'!J247</f>
        <v>0</v>
      </c>
      <c r="J245" s="754">
        <f>+'c15'!L247</f>
        <v>0</v>
      </c>
      <c r="K245" s="754">
        <f>+'c15'!M247</f>
        <v>0</v>
      </c>
      <c r="L245" s="754">
        <f>+'c15'!O247</f>
        <v>0</v>
      </c>
      <c r="M245" s="754">
        <f>+'c15'!P247</f>
        <v>0</v>
      </c>
      <c r="N245" s="754">
        <f>+'c15'!R247</f>
        <v>0</v>
      </c>
      <c r="O245" s="754">
        <f>+'c15'!S247</f>
        <v>0</v>
      </c>
      <c r="P245" s="754">
        <f>+'c15'!U247</f>
        <v>0</v>
      </c>
      <c r="Q245" s="754">
        <f>+'c15'!V247</f>
        <v>0</v>
      </c>
      <c r="R245" s="755">
        <f>+'c15'!X247</f>
        <v>0</v>
      </c>
    </row>
    <row r="246" spans="1:18">
      <c r="A246" s="243">
        <v>8</v>
      </c>
      <c r="B246" s="1111" t="s">
        <v>1176</v>
      </c>
      <c r="C246" s="1112"/>
      <c r="D246" s="1113"/>
      <c r="E246" s="753">
        <f t="shared" si="7"/>
        <v>0</v>
      </c>
      <c r="F246" s="753">
        <f t="shared" si="7"/>
        <v>0</v>
      </c>
      <c r="G246" s="754">
        <f>+'c15'!G250</f>
        <v>0</v>
      </c>
      <c r="H246" s="754">
        <f>+'c15'!I250</f>
        <v>0</v>
      </c>
      <c r="I246" s="754">
        <f>+'c15'!J250</f>
        <v>0</v>
      </c>
      <c r="J246" s="754">
        <f>+'c15'!L250</f>
        <v>0</v>
      </c>
      <c r="K246" s="754">
        <f>+'c15'!M250</f>
        <v>0</v>
      </c>
      <c r="L246" s="754">
        <f>+'c15'!O250</f>
        <v>0</v>
      </c>
      <c r="M246" s="754">
        <f>+'c15'!P250</f>
        <v>0</v>
      </c>
      <c r="N246" s="754">
        <f>+'c15'!R250</f>
        <v>0</v>
      </c>
      <c r="O246" s="754">
        <f>+'c15'!S250</f>
        <v>0</v>
      </c>
      <c r="P246" s="754">
        <f>+'c15'!U250</f>
        <v>0</v>
      </c>
      <c r="Q246" s="754">
        <f>+'c15'!V250</f>
        <v>0</v>
      </c>
      <c r="R246" s="755">
        <f>+'c15'!X250</f>
        <v>0</v>
      </c>
    </row>
    <row r="247" spans="1:18" ht="15" customHeight="1">
      <c r="A247" s="243">
        <v>9</v>
      </c>
      <c r="B247" s="245" t="s">
        <v>1197</v>
      </c>
      <c r="C247" s="1114" t="s">
        <v>1196</v>
      </c>
      <c r="D247" s="1115"/>
      <c r="E247" s="753">
        <f t="shared" si="7"/>
        <v>0</v>
      </c>
      <c r="F247" s="753">
        <f t="shared" si="7"/>
        <v>0</v>
      </c>
      <c r="G247" s="754">
        <f>+'c15'!G251</f>
        <v>0</v>
      </c>
      <c r="H247" s="754">
        <f>+'c15'!I251</f>
        <v>0</v>
      </c>
      <c r="I247" s="754">
        <f>+'c15'!J251</f>
        <v>0</v>
      </c>
      <c r="J247" s="754">
        <f>+'c15'!L251</f>
        <v>0</v>
      </c>
      <c r="K247" s="754">
        <f>+'c15'!M251</f>
        <v>0</v>
      </c>
      <c r="L247" s="754">
        <f>+'c15'!O251</f>
        <v>0</v>
      </c>
      <c r="M247" s="754">
        <f>+'c15'!P251</f>
        <v>0</v>
      </c>
      <c r="N247" s="754">
        <f>+'c15'!R251</f>
        <v>0</v>
      </c>
      <c r="O247" s="754">
        <f>+'c15'!S251</f>
        <v>0</v>
      </c>
      <c r="P247" s="754">
        <f>+'c15'!U251</f>
        <v>0</v>
      </c>
      <c r="Q247" s="754">
        <f>+'c15'!V251</f>
        <v>0</v>
      </c>
      <c r="R247" s="755">
        <f>+'c15'!X251</f>
        <v>0</v>
      </c>
    </row>
    <row r="248" spans="1:18">
      <c r="A248" s="243">
        <v>10</v>
      </c>
      <c r="B248" s="1111" t="s">
        <v>1195</v>
      </c>
      <c r="C248" s="1112"/>
      <c r="D248" s="1113"/>
      <c r="E248" s="753">
        <f>G248+I248+K248+M248+O248+Q248</f>
        <v>0</v>
      </c>
      <c r="F248" s="753">
        <f>H248+J248+L248+N248+P248+R248</f>
        <v>0</v>
      </c>
      <c r="G248" s="754">
        <f>+'c15'!G254</f>
        <v>0</v>
      </c>
      <c r="H248" s="754">
        <f>+'c15'!I254</f>
        <v>0</v>
      </c>
      <c r="I248" s="754">
        <f>+'c15'!J254</f>
        <v>0</v>
      </c>
      <c r="J248" s="754">
        <f>+'c15'!L254</f>
        <v>0</v>
      </c>
      <c r="K248" s="754">
        <f>+'c15'!M254</f>
        <v>0</v>
      </c>
      <c r="L248" s="754">
        <f>+'c15'!O254</f>
        <v>0</v>
      </c>
      <c r="M248" s="754">
        <f>+'c15'!P254</f>
        <v>0</v>
      </c>
      <c r="N248" s="754">
        <f>+'c15'!R254</f>
        <v>0</v>
      </c>
      <c r="O248" s="754">
        <f>+'c15'!S254</f>
        <v>0</v>
      </c>
      <c r="P248" s="754">
        <f>+'c15'!U254</f>
        <v>0</v>
      </c>
      <c r="Q248" s="754">
        <f>+'c15'!V254</f>
        <v>0</v>
      </c>
      <c r="R248" s="755">
        <f>+'c15'!X254</f>
        <v>0</v>
      </c>
    </row>
    <row r="249" spans="1:18" ht="15" customHeight="1">
      <c r="A249" s="243">
        <v>11</v>
      </c>
      <c r="B249" s="245" t="s">
        <v>1194</v>
      </c>
      <c r="C249" s="1114" t="s">
        <v>1193</v>
      </c>
      <c r="D249" s="1115"/>
      <c r="E249" s="753">
        <f t="shared" si="7"/>
        <v>0</v>
      </c>
      <c r="F249" s="753">
        <f t="shared" si="7"/>
        <v>0</v>
      </c>
      <c r="G249" s="754">
        <f>+'c15'!G255</f>
        <v>0</v>
      </c>
      <c r="H249" s="754">
        <f>+'c15'!I255</f>
        <v>0</v>
      </c>
      <c r="I249" s="754">
        <f>+'c15'!J255</f>
        <v>0</v>
      </c>
      <c r="J249" s="754">
        <f>+'c15'!L255</f>
        <v>0</v>
      </c>
      <c r="K249" s="754">
        <f>+'c15'!M255</f>
        <v>0</v>
      </c>
      <c r="L249" s="754">
        <f>+'c15'!O255</f>
        <v>0</v>
      </c>
      <c r="M249" s="754">
        <f>+'c15'!P255</f>
        <v>0</v>
      </c>
      <c r="N249" s="754">
        <f>+'c15'!R255</f>
        <v>0</v>
      </c>
      <c r="O249" s="754">
        <f>+'c15'!S255</f>
        <v>0</v>
      </c>
      <c r="P249" s="754">
        <f>+'c15'!U255</f>
        <v>0</v>
      </c>
      <c r="Q249" s="754">
        <f>+'c15'!V255</f>
        <v>0</v>
      </c>
      <c r="R249" s="755">
        <f>+'c15'!X255</f>
        <v>0</v>
      </c>
    </row>
    <row r="250" spans="1:18">
      <c r="A250" s="243">
        <v>12</v>
      </c>
      <c r="B250" s="1111" t="s">
        <v>1192</v>
      </c>
      <c r="C250" s="1112"/>
      <c r="D250" s="1113"/>
      <c r="E250" s="753">
        <f t="shared" si="7"/>
        <v>0</v>
      </c>
      <c r="F250" s="753">
        <f t="shared" si="7"/>
        <v>0</v>
      </c>
      <c r="G250" s="754">
        <f>+'c15'!G256</f>
        <v>0</v>
      </c>
      <c r="H250" s="754">
        <f>+'c15'!I256</f>
        <v>0</v>
      </c>
      <c r="I250" s="754">
        <f>+'c15'!J256</f>
        <v>0</v>
      </c>
      <c r="J250" s="754">
        <f>+'c15'!L256</f>
        <v>0</v>
      </c>
      <c r="K250" s="754">
        <f>+'c15'!M256</f>
        <v>0</v>
      </c>
      <c r="L250" s="754">
        <f>+'c15'!O256</f>
        <v>0</v>
      </c>
      <c r="M250" s="754">
        <f>+'c15'!P256</f>
        <v>0</v>
      </c>
      <c r="N250" s="754">
        <f>+'c15'!R256</f>
        <v>0</v>
      </c>
      <c r="O250" s="754">
        <f>+'c15'!S256</f>
        <v>0</v>
      </c>
      <c r="P250" s="754">
        <f>+'c15'!U256</f>
        <v>0</v>
      </c>
      <c r="Q250" s="754">
        <f>+'c15'!V256</f>
        <v>0</v>
      </c>
      <c r="R250" s="755">
        <f>+'c15'!X256</f>
        <v>0</v>
      </c>
    </row>
    <row r="251" spans="1:18">
      <c r="A251" s="243">
        <v>13</v>
      </c>
      <c r="B251" s="245" t="s">
        <v>1191</v>
      </c>
      <c r="C251" s="1111" t="s">
        <v>1190</v>
      </c>
      <c r="D251" s="1113"/>
      <c r="E251" s="753">
        <f t="shared" si="7"/>
        <v>0</v>
      </c>
      <c r="F251" s="753">
        <f t="shared" si="7"/>
        <v>0</v>
      </c>
      <c r="G251" s="754">
        <f>+'c15'!G257</f>
        <v>0</v>
      </c>
      <c r="H251" s="754">
        <f>+'c15'!I257</f>
        <v>0</v>
      </c>
      <c r="I251" s="754">
        <f>+'c15'!J257</f>
        <v>0</v>
      </c>
      <c r="J251" s="754">
        <f>+'c15'!L257</f>
        <v>0</v>
      </c>
      <c r="K251" s="754">
        <f>+'c15'!M257</f>
        <v>0</v>
      </c>
      <c r="L251" s="754">
        <f>+'c15'!O257</f>
        <v>0</v>
      </c>
      <c r="M251" s="754">
        <f>+'c15'!P257</f>
        <v>0</v>
      </c>
      <c r="N251" s="754">
        <f>+'c15'!R257</f>
        <v>0</v>
      </c>
      <c r="O251" s="754">
        <f>+'c15'!S257</f>
        <v>0</v>
      </c>
      <c r="P251" s="754">
        <f>+'c15'!U257</f>
        <v>0</v>
      </c>
      <c r="Q251" s="754">
        <f>+'c15'!V257</f>
        <v>0</v>
      </c>
      <c r="R251" s="755">
        <f>+'c15'!X257</f>
        <v>0</v>
      </c>
    </row>
    <row r="252" spans="1:18">
      <c r="A252" s="243">
        <v>14</v>
      </c>
      <c r="B252" s="1111" t="s">
        <v>1189</v>
      </c>
      <c r="C252" s="1112"/>
      <c r="D252" s="1113"/>
      <c r="E252" s="753">
        <f t="shared" si="7"/>
        <v>0</v>
      </c>
      <c r="F252" s="753">
        <f t="shared" si="7"/>
        <v>0</v>
      </c>
      <c r="G252" s="754">
        <f>+'c15'!G258</f>
        <v>0</v>
      </c>
      <c r="H252" s="754">
        <f>+'c15'!I258</f>
        <v>0</v>
      </c>
      <c r="I252" s="754">
        <f>+'c15'!J258</f>
        <v>0</v>
      </c>
      <c r="J252" s="754">
        <f>+'c15'!L258</f>
        <v>0</v>
      </c>
      <c r="K252" s="754">
        <f>+'c15'!M258</f>
        <v>0</v>
      </c>
      <c r="L252" s="754">
        <f>+'c15'!O258</f>
        <v>0</v>
      </c>
      <c r="M252" s="754">
        <f>+'c15'!P258</f>
        <v>0</v>
      </c>
      <c r="N252" s="754">
        <f>+'c15'!R258</f>
        <v>0</v>
      </c>
      <c r="O252" s="754">
        <f>+'c15'!S258</f>
        <v>0</v>
      </c>
      <c r="P252" s="754">
        <f>+'c15'!U258</f>
        <v>0</v>
      </c>
      <c r="Q252" s="754">
        <f>+'c15'!V258</f>
        <v>0</v>
      </c>
      <c r="R252" s="755">
        <f>+'c15'!X258</f>
        <v>0</v>
      </c>
    </row>
    <row r="253" spans="1:18">
      <c r="A253" s="243">
        <v>15</v>
      </c>
      <c r="B253" s="1111" t="s">
        <v>1188</v>
      </c>
      <c r="C253" s="1112"/>
      <c r="D253" s="1113"/>
      <c r="E253" s="753">
        <f t="shared" si="7"/>
        <v>0</v>
      </c>
      <c r="F253" s="753">
        <f t="shared" si="7"/>
        <v>0</v>
      </c>
      <c r="G253" s="754">
        <f>+'c15'!G259</f>
        <v>0</v>
      </c>
      <c r="H253" s="754">
        <f>+'c15'!I259</f>
        <v>0</v>
      </c>
      <c r="I253" s="754">
        <f>+'c15'!J259</f>
        <v>0</v>
      </c>
      <c r="J253" s="754">
        <f>+'c15'!L259</f>
        <v>0</v>
      </c>
      <c r="K253" s="754">
        <f>+'c15'!M259</f>
        <v>0</v>
      </c>
      <c r="L253" s="754">
        <f>+'c15'!O259</f>
        <v>0</v>
      </c>
      <c r="M253" s="754">
        <f>+'c15'!P259</f>
        <v>0</v>
      </c>
      <c r="N253" s="754">
        <f>+'c15'!R259</f>
        <v>0</v>
      </c>
      <c r="O253" s="754">
        <f>+'c15'!S259</f>
        <v>0</v>
      </c>
      <c r="P253" s="754">
        <f>+'c15'!U259</f>
        <v>0</v>
      </c>
      <c r="Q253" s="754">
        <f>+'c15'!V259</f>
        <v>0</v>
      </c>
      <c r="R253" s="755">
        <f>+'c15'!X259</f>
        <v>0</v>
      </c>
    </row>
    <row r="254" spans="1:18">
      <c r="A254" s="243">
        <v>16</v>
      </c>
      <c r="B254" s="1111" t="s">
        <v>1187</v>
      </c>
      <c r="C254" s="1112"/>
      <c r="D254" s="1113"/>
      <c r="E254" s="753">
        <f t="shared" si="7"/>
        <v>0</v>
      </c>
      <c r="F254" s="753">
        <f t="shared" si="7"/>
        <v>0</v>
      </c>
      <c r="G254" s="754">
        <f>+'c15'!G62</f>
        <v>0</v>
      </c>
      <c r="H254" s="754">
        <f>+'c15'!I62</f>
        <v>0</v>
      </c>
      <c r="I254" s="754">
        <f>+'c15'!J62</f>
        <v>0</v>
      </c>
      <c r="J254" s="754">
        <f>+'c15'!L62</f>
        <v>0</v>
      </c>
      <c r="K254" s="754">
        <f>+'c15'!M62</f>
        <v>0</v>
      </c>
      <c r="L254" s="754">
        <f>+'c15'!O62</f>
        <v>0</v>
      </c>
      <c r="M254" s="754">
        <f>+'c15'!P62</f>
        <v>0</v>
      </c>
      <c r="N254" s="754">
        <f>+'c15'!R62</f>
        <v>0</v>
      </c>
      <c r="O254" s="754">
        <f>+'c15'!S62</f>
        <v>0</v>
      </c>
      <c r="P254" s="754">
        <f>+'c15'!U62</f>
        <v>0</v>
      </c>
      <c r="Q254" s="754">
        <f>+'c15'!V62</f>
        <v>0</v>
      </c>
      <c r="R254" s="755">
        <f>+'c15'!X62</f>
        <v>0</v>
      </c>
    </row>
    <row r="255" spans="1:18" ht="15" customHeight="1">
      <c r="A255" s="243">
        <v>17</v>
      </c>
      <c r="B255" s="245" t="s">
        <v>1186</v>
      </c>
      <c r="C255" s="1114" t="s">
        <v>1185</v>
      </c>
      <c r="D255" s="1115"/>
      <c r="E255" s="753">
        <f t="shared" si="7"/>
        <v>0</v>
      </c>
      <c r="F255" s="753">
        <f t="shared" si="7"/>
        <v>0</v>
      </c>
      <c r="G255" s="754">
        <f>+'c15'!G63</f>
        <v>0</v>
      </c>
      <c r="H255" s="754">
        <f>+'c15'!I63</f>
        <v>0</v>
      </c>
      <c r="I255" s="754">
        <f>+'c15'!J63</f>
        <v>0</v>
      </c>
      <c r="J255" s="754">
        <f>+'c15'!L63</f>
        <v>0</v>
      </c>
      <c r="K255" s="754">
        <f>+'c15'!M63</f>
        <v>0</v>
      </c>
      <c r="L255" s="754">
        <f>+'c15'!O63</f>
        <v>0</v>
      </c>
      <c r="M255" s="754">
        <f>+'c15'!P63</f>
        <v>0</v>
      </c>
      <c r="N255" s="754">
        <f>+'c15'!R63</f>
        <v>0</v>
      </c>
      <c r="O255" s="754">
        <f>+'c15'!S63</f>
        <v>0</v>
      </c>
      <c r="P255" s="754">
        <f>+'c15'!U63</f>
        <v>0</v>
      </c>
      <c r="Q255" s="754">
        <f>+'c15'!V63</f>
        <v>0</v>
      </c>
      <c r="R255" s="755">
        <f>+'c15'!X63</f>
        <v>0</v>
      </c>
    </row>
    <row r="256" spans="1:18" ht="31.5" customHeight="1">
      <c r="A256" s="243">
        <v>18</v>
      </c>
      <c r="B256" s="1116" t="s">
        <v>1184</v>
      </c>
      <c r="C256" s="1114" t="s">
        <v>1183</v>
      </c>
      <c r="D256" s="1115"/>
      <c r="E256" s="753">
        <f t="shared" si="7"/>
        <v>0</v>
      </c>
      <c r="F256" s="753">
        <f t="shared" si="7"/>
        <v>0</v>
      </c>
      <c r="G256" s="754">
        <f>+'c15'!G66</f>
        <v>0</v>
      </c>
      <c r="H256" s="754">
        <f>+'c15'!I66</f>
        <v>0</v>
      </c>
      <c r="I256" s="754">
        <f>+'c15'!J66</f>
        <v>0</v>
      </c>
      <c r="J256" s="754">
        <f>+'c15'!L66</f>
        <v>0</v>
      </c>
      <c r="K256" s="754">
        <f>+'c15'!M66</f>
        <v>0</v>
      </c>
      <c r="L256" s="754">
        <f>+'c15'!O66</f>
        <v>0</v>
      </c>
      <c r="M256" s="754">
        <f>+'c15'!P66</f>
        <v>0</v>
      </c>
      <c r="N256" s="754">
        <f>+'c15'!R66</f>
        <v>0</v>
      </c>
      <c r="O256" s="754">
        <f>+'c15'!S66</f>
        <v>0</v>
      </c>
      <c r="P256" s="754">
        <f>+'c15'!U66</f>
        <v>0</v>
      </c>
      <c r="Q256" s="754">
        <f>+'c15'!V66</f>
        <v>0</v>
      </c>
      <c r="R256" s="755">
        <f>+'c15'!X66</f>
        <v>0</v>
      </c>
    </row>
    <row r="257" spans="1:28" ht="15" customHeight="1">
      <c r="A257" s="243">
        <v>19</v>
      </c>
      <c r="B257" s="1117"/>
      <c r="C257" s="1114" t="s">
        <v>1182</v>
      </c>
      <c r="D257" s="1115"/>
      <c r="E257" s="753">
        <f t="shared" ref="E257:F260" si="8">G257+I257+K257+M257+O257+Q257</f>
        <v>0</v>
      </c>
      <c r="F257" s="753">
        <f t="shared" si="8"/>
        <v>0</v>
      </c>
      <c r="G257" s="754">
        <f>+'c15'!G74</f>
        <v>0</v>
      </c>
      <c r="H257" s="754">
        <f>+'c15'!I74</f>
        <v>0</v>
      </c>
      <c r="I257" s="754">
        <f>+'c15'!J74</f>
        <v>0</v>
      </c>
      <c r="J257" s="754">
        <f>+'c15'!L74</f>
        <v>0</v>
      </c>
      <c r="K257" s="754">
        <f>+'c15'!M74</f>
        <v>0</v>
      </c>
      <c r="L257" s="754">
        <f>+'c15'!O74</f>
        <v>0</v>
      </c>
      <c r="M257" s="754">
        <f>+'c15'!P74</f>
        <v>0</v>
      </c>
      <c r="N257" s="754">
        <f>+'c15'!R74</f>
        <v>0</v>
      </c>
      <c r="O257" s="754">
        <f>+'c15'!S74</f>
        <v>0</v>
      </c>
      <c r="P257" s="754">
        <f>+'c15'!U74</f>
        <v>0</v>
      </c>
      <c r="Q257" s="754">
        <f>+'c15'!V74</f>
        <v>0</v>
      </c>
      <c r="R257" s="755">
        <f>+'c15'!X74</f>
        <v>0</v>
      </c>
    </row>
    <row r="258" spans="1:28" ht="27.6">
      <c r="A258" s="243">
        <v>20</v>
      </c>
      <c r="B258" s="1118"/>
      <c r="C258" s="245" t="s">
        <v>1181</v>
      </c>
      <c r="D258" s="244" t="s">
        <v>1180</v>
      </c>
      <c r="E258" s="753">
        <f t="shared" si="8"/>
        <v>0</v>
      </c>
      <c r="F258" s="753">
        <f t="shared" si="8"/>
        <v>0</v>
      </c>
      <c r="G258" s="754">
        <f>+'c15'!G75</f>
        <v>0</v>
      </c>
      <c r="H258" s="754">
        <f>+'c15'!I75</f>
        <v>0</v>
      </c>
      <c r="I258" s="754">
        <f>+'c15'!J75</f>
        <v>0</v>
      </c>
      <c r="J258" s="754">
        <f>+'c15'!L75</f>
        <v>0</v>
      </c>
      <c r="K258" s="754">
        <f>+'c15'!M75</f>
        <v>0</v>
      </c>
      <c r="L258" s="754">
        <f>+'c15'!O75</f>
        <v>0</v>
      </c>
      <c r="M258" s="754">
        <f>+'c15'!P75</f>
        <v>0</v>
      </c>
      <c r="N258" s="754">
        <f>+'c15'!R75</f>
        <v>0</v>
      </c>
      <c r="O258" s="754">
        <f>+'c15'!S75</f>
        <v>0</v>
      </c>
      <c r="P258" s="754">
        <f>+'c15'!U75</f>
        <v>0</v>
      </c>
      <c r="Q258" s="754">
        <f>+'c15'!V75</f>
        <v>0</v>
      </c>
      <c r="R258" s="755">
        <f>+'c15'!X75</f>
        <v>0</v>
      </c>
    </row>
    <row r="259" spans="1:28">
      <c r="A259" s="243">
        <v>21</v>
      </c>
      <c r="B259" s="1111" t="s">
        <v>1160</v>
      </c>
      <c r="C259" s="1112"/>
      <c r="D259" s="1113"/>
      <c r="E259" s="753">
        <f t="shared" si="8"/>
        <v>0</v>
      </c>
      <c r="F259" s="753">
        <f t="shared" si="8"/>
        <v>0</v>
      </c>
      <c r="G259" s="754">
        <f>+'c15'!G94</f>
        <v>0</v>
      </c>
      <c r="H259" s="754">
        <f>+'c15'!I94</f>
        <v>0</v>
      </c>
      <c r="I259" s="754">
        <f>+'c15'!J94</f>
        <v>0</v>
      </c>
      <c r="J259" s="754">
        <f>+'c15'!L94</f>
        <v>0</v>
      </c>
      <c r="K259" s="754">
        <f>+'c15'!M94</f>
        <v>0</v>
      </c>
      <c r="L259" s="754">
        <f>+'c15'!O94</f>
        <v>0</v>
      </c>
      <c r="M259" s="754">
        <f>+'c15'!P94</f>
        <v>0</v>
      </c>
      <c r="N259" s="754">
        <f>+'c15'!R94</f>
        <v>0</v>
      </c>
      <c r="O259" s="754">
        <f>+'c15'!S94</f>
        <v>0</v>
      </c>
      <c r="P259" s="754">
        <f>+'c15'!U94</f>
        <v>0</v>
      </c>
      <c r="Q259" s="754">
        <f>+'c15'!V94</f>
        <v>0</v>
      </c>
      <c r="R259" s="755">
        <f>+'c15'!X94</f>
        <v>0</v>
      </c>
    </row>
    <row r="260" spans="1:28" ht="14.4" thickBot="1">
      <c r="A260" s="242">
        <v>22</v>
      </c>
      <c r="B260" s="1119" t="s">
        <v>1159</v>
      </c>
      <c r="C260" s="1120"/>
      <c r="D260" s="1121"/>
      <c r="E260" s="756">
        <f t="shared" si="8"/>
        <v>0</v>
      </c>
      <c r="F260" s="756">
        <f t="shared" si="8"/>
        <v>0</v>
      </c>
      <c r="G260" s="757">
        <f>+'c15'!G95+'c15'!G96+'c15'!G97</f>
        <v>0</v>
      </c>
      <c r="H260" s="757">
        <f>+'c15'!I95+'c15'!I96+'c15'!I97</f>
        <v>0</v>
      </c>
      <c r="I260" s="757">
        <f>+'c15'!J95+'c15'!J96+'c15'!J97</f>
        <v>0</v>
      </c>
      <c r="J260" s="757">
        <f>+'c15'!L95+'c15'!L96+'c15'!L97</f>
        <v>0</v>
      </c>
      <c r="K260" s="757">
        <f>+'c15'!M95+'c15'!M96+'c15'!M97</f>
        <v>0</v>
      </c>
      <c r="L260" s="757">
        <f>+'c15'!O95+'c15'!O96+'c15'!O97</f>
        <v>0</v>
      </c>
      <c r="M260" s="757">
        <f>+'c15'!P95+'c15'!P96+'c15'!P97</f>
        <v>0</v>
      </c>
      <c r="N260" s="757">
        <f>+'c15'!R95+'c15'!R96+'c15'!R97</f>
        <v>0</v>
      </c>
      <c r="O260" s="757">
        <f>+'c15'!S95+'c15'!S96+'c15'!S97</f>
        <v>0</v>
      </c>
      <c r="P260" s="757">
        <f>+'c15'!U95+'c15'!U96+'c15'!U97</f>
        <v>0</v>
      </c>
      <c r="Q260" s="757">
        <f>+'c15'!V95+'c15'!V96+'c15'!V97</f>
        <v>0</v>
      </c>
      <c r="R260" s="758">
        <f>+'c15'!X95+'c15'!X96+'c15'!X97</f>
        <v>0</v>
      </c>
    </row>
    <row r="261" spans="1:28" s="137" customFormat="1" ht="14.4" thickTop="1">
      <c r="A261" s="1" t="s">
        <v>1179</v>
      </c>
      <c r="B261" s="241"/>
      <c r="C261" s="241"/>
      <c r="D261" s="241"/>
      <c r="E261" s="240"/>
      <c r="F261" s="239"/>
      <c r="G261" s="239"/>
      <c r="H261" s="239"/>
      <c r="I261" s="239"/>
      <c r="J261" s="239"/>
      <c r="K261" s="239"/>
      <c r="L261" s="239"/>
      <c r="M261" s="239"/>
      <c r="N261" s="239"/>
      <c r="O261" s="239"/>
      <c r="P261" s="239"/>
      <c r="Q261" s="238"/>
    </row>
    <row r="262" spans="1:28" ht="14.4" thickBot="1">
      <c r="A262" s="27"/>
      <c r="C262" s="759" t="str">
        <f>IF(C266=E239,"OK","Err")</f>
        <v>OK</v>
      </c>
      <c r="D262" s="759" t="str">
        <f>IF(D266=F239,"OK","Err")</f>
        <v>OK</v>
      </c>
      <c r="E262" s="759" t="str">
        <f>IF(E266=E244,"OK","Err")</f>
        <v>OK</v>
      </c>
      <c r="F262" s="759" t="str">
        <f>IF(F266=F244,"OK","Err")</f>
        <v>OK</v>
      </c>
      <c r="G262" s="759" t="str">
        <f>IF(G266=E246,"OK","Err")</f>
        <v>OK</v>
      </c>
      <c r="H262" s="759" t="str">
        <f>IF(H266=F246,"OK","Err")</f>
        <v>OK</v>
      </c>
      <c r="I262" s="759" t="str">
        <f>IF(I266=E248,"OK","Err")</f>
        <v>OK</v>
      </c>
      <c r="J262" s="759" t="str">
        <f>IF(J266=F248,"OK","Err")</f>
        <v>OK</v>
      </c>
      <c r="K262" s="759" t="str">
        <f>IF(K266=E249,"OK","Err")</f>
        <v>OK</v>
      </c>
      <c r="L262" s="759" t="str">
        <f>IF(L266=F249,"OK","Err")</f>
        <v>OK</v>
      </c>
      <c r="M262" s="759" t="str">
        <f>IF(M266=E250,"OK","Err")</f>
        <v>OK</v>
      </c>
      <c r="N262" s="759" t="str">
        <f>IF(N266=F250,"OK","Err")</f>
        <v>OK</v>
      </c>
      <c r="O262" s="759" t="str">
        <f>IF(O266=E251,"OK","Err")</f>
        <v>OK</v>
      </c>
      <c r="P262" s="759" t="str">
        <f>IF(P266=F251,"OK","Err")</f>
        <v>OK</v>
      </c>
      <c r="Q262" s="759" t="str">
        <f>IF(Q266=E252,"OK","Err")</f>
        <v>OK</v>
      </c>
      <c r="R262" s="759" t="str">
        <f>IF(R266=F252,"OK","Err")</f>
        <v>OK</v>
      </c>
      <c r="S262" s="759" t="str">
        <f>IF(S266=E253,"OK","Err")</f>
        <v>OK</v>
      </c>
      <c r="T262" s="759" t="str">
        <f>IF(T266=F253,"OK","Err")</f>
        <v>OK</v>
      </c>
    </row>
    <row r="263" spans="1:28" ht="24" customHeight="1" thickTop="1" thickBot="1">
      <c r="A263" s="1122" t="s">
        <v>1039</v>
      </c>
      <c r="B263" s="1124" t="s">
        <v>983</v>
      </c>
      <c r="C263" s="1126" t="s">
        <v>1178</v>
      </c>
      <c r="D263" s="1127"/>
      <c r="E263" s="1128" t="s">
        <v>1177</v>
      </c>
      <c r="F263" s="1127"/>
      <c r="G263" s="1129" t="s">
        <v>1176</v>
      </c>
      <c r="H263" s="1130"/>
      <c r="I263" s="1128" t="s">
        <v>1175</v>
      </c>
      <c r="J263" s="1131"/>
      <c r="K263" s="1132" t="s">
        <v>1174</v>
      </c>
      <c r="L263" s="1131"/>
      <c r="M263" s="1132" t="s">
        <v>1173</v>
      </c>
      <c r="N263" s="1133"/>
      <c r="O263" s="1134" t="s">
        <v>1172</v>
      </c>
      <c r="P263" s="1131"/>
      <c r="Q263" s="237" t="s">
        <v>1171</v>
      </c>
      <c r="R263" s="236"/>
      <c r="S263" s="235" t="s">
        <v>1170</v>
      </c>
      <c r="T263" s="234"/>
    </row>
    <row r="264" spans="1:28" ht="28.2" thickBot="1">
      <c r="A264" s="1123"/>
      <c r="B264" s="1125"/>
      <c r="C264" s="231" t="s">
        <v>1169</v>
      </c>
      <c r="D264" s="232" t="s">
        <v>1157</v>
      </c>
      <c r="E264" s="231" t="s">
        <v>1169</v>
      </c>
      <c r="F264" s="232" t="s">
        <v>1157</v>
      </c>
      <c r="G264" s="231" t="s">
        <v>1169</v>
      </c>
      <c r="H264" s="232" t="s">
        <v>1157</v>
      </c>
      <c r="I264" s="231" t="s">
        <v>1169</v>
      </c>
      <c r="J264" s="232" t="s">
        <v>1157</v>
      </c>
      <c r="K264" s="231" t="s">
        <v>1169</v>
      </c>
      <c r="L264" s="232" t="s">
        <v>1157</v>
      </c>
      <c r="M264" s="231" t="s">
        <v>1169</v>
      </c>
      <c r="N264" s="233" t="s">
        <v>1157</v>
      </c>
      <c r="O264" s="231" t="s">
        <v>1169</v>
      </c>
      <c r="P264" s="232" t="s">
        <v>1157</v>
      </c>
      <c r="Q264" s="231" t="s">
        <v>1169</v>
      </c>
      <c r="R264" s="230" t="s">
        <v>1157</v>
      </c>
      <c r="S264" s="229" t="s">
        <v>1169</v>
      </c>
      <c r="T264" s="228" t="s">
        <v>1157</v>
      </c>
    </row>
    <row r="265" spans="1:28" ht="15" thickTop="1" thickBot="1">
      <c r="A265" s="98" t="s">
        <v>2</v>
      </c>
      <c r="B265" s="145" t="s">
        <v>3</v>
      </c>
      <c r="C265" s="226" t="s">
        <v>1032</v>
      </c>
      <c r="D265" s="227" t="s">
        <v>1127</v>
      </c>
      <c r="E265" s="226" t="s">
        <v>1156</v>
      </c>
      <c r="F265" s="227" t="s">
        <v>1155</v>
      </c>
      <c r="G265" s="226" t="s">
        <v>1154</v>
      </c>
      <c r="H265" s="227" t="s">
        <v>1153</v>
      </c>
      <c r="I265" s="226" t="s">
        <v>1152</v>
      </c>
      <c r="J265" s="227" t="s">
        <v>1151</v>
      </c>
      <c r="K265" s="226" t="s">
        <v>1150</v>
      </c>
      <c r="L265" s="227" t="s">
        <v>1149</v>
      </c>
      <c r="M265" s="226" t="s">
        <v>1148</v>
      </c>
      <c r="N265" s="227" t="s">
        <v>1147</v>
      </c>
      <c r="O265" s="226" t="s">
        <v>1146</v>
      </c>
      <c r="P265" s="225" t="s">
        <v>1145</v>
      </c>
      <c r="Q265" s="224">
        <v>15</v>
      </c>
      <c r="R265" s="223">
        <v>16</v>
      </c>
      <c r="S265" s="222">
        <v>17</v>
      </c>
      <c r="T265" s="221">
        <v>18</v>
      </c>
    </row>
    <row r="266" spans="1:28" ht="14.4" thickTop="1">
      <c r="A266" s="92">
        <v>1</v>
      </c>
      <c r="B266" s="142" t="s">
        <v>1168</v>
      </c>
      <c r="C266" s="760">
        <f>SUM(C268:C321)-C269-C271-C273-C276-C279-C281-C283-C285-C287-C300</f>
        <v>0</v>
      </c>
      <c r="D266" s="760">
        <f t="shared" ref="D266:T266" si="9">SUM(D268:D321)-D269-D271-D273-D276-D279-D281-D283-D285-D287-D300</f>
        <v>0</v>
      </c>
      <c r="E266" s="760">
        <f t="shared" si="9"/>
        <v>0</v>
      </c>
      <c r="F266" s="760">
        <f t="shared" si="9"/>
        <v>0</v>
      </c>
      <c r="G266" s="760">
        <f t="shared" si="9"/>
        <v>0</v>
      </c>
      <c r="H266" s="760">
        <f t="shared" si="9"/>
        <v>0</v>
      </c>
      <c r="I266" s="760">
        <f t="shared" si="9"/>
        <v>0</v>
      </c>
      <c r="J266" s="760">
        <f t="shared" si="9"/>
        <v>0</v>
      </c>
      <c r="K266" s="760">
        <f t="shared" si="9"/>
        <v>0</v>
      </c>
      <c r="L266" s="760">
        <f t="shared" si="9"/>
        <v>0</v>
      </c>
      <c r="M266" s="760">
        <f t="shared" si="9"/>
        <v>0</v>
      </c>
      <c r="N266" s="760">
        <f t="shared" si="9"/>
        <v>0</v>
      </c>
      <c r="O266" s="760">
        <f t="shared" si="9"/>
        <v>0</v>
      </c>
      <c r="P266" s="760">
        <f t="shared" si="9"/>
        <v>0</v>
      </c>
      <c r="Q266" s="760">
        <f t="shared" si="9"/>
        <v>0</v>
      </c>
      <c r="R266" s="760">
        <f t="shared" si="9"/>
        <v>0</v>
      </c>
      <c r="S266" s="760">
        <f t="shared" si="9"/>
        <v>0</v>
      </c>
      <c r="T266" s="760">
        <f t="shared" si="9"/>
        <v>0</v>
      </c>
      <c r="U266" s="199"/>
      <c r="V266" s="199"/>
      <c r="W266" s="198"/>
      <c r="X266" s="198"/>
      <c r="Y266" s="198"/>
      <c r="Z266" s="198"/>
      <c r="AA266" s="198"/>
      <c r="AB266" s="198"/>
    </row>
    <row r="267" spans="1:28">
      <c r="A267" s="92">
        <v>2</v>
      </c>
      <c r="B267" s="195" t="s">
        <v>1139</v>
      </c>
      <c r="C267" s="761">
        <f>+'c15'!Y190</f>
        <v>0</v>
      </c>
      <c r="D267" s="761">
        <f>+'c15'!AA190</f>
        <v>0</v>
      </c>
      <c r="E267" s="761">
        <f>+'c15'!Y246</f>
        <v>0</v>
      </c>
      <c r="F267" s="761">
        <f>+'c15'!AA246</f>
        <v>0</v>
      </c>
      <c r="G267" s="761">
        <f>+'c15'!Y250</f>
        <v>0</v>
      </c>
      <c r="H267" s="761">
        <f>+'c15'!AA250</f>
        <v>0</v>
      </c>
      <c r="I267" s="761">
        <f>+'c15'!Y254</f>
        <v>0</v>
      </c>
      <c r="J267" s="761">
        <f>+'c15'!AA254</f>
        <v>0</v>
      </c>
      <c r="K267" s="761">
        <f>+'c15'!Y255</f>
        <v>0</v>
      </c>
      <c r="L267" s="761">
        <f>+'c15'!AA255</f>
        <v>0</v>
      </c>
      <c r="M267" s="761">
        <f>+'c15'!Y256</f>
        <v>0</v>
      </c>
      <c r="N267" s="761">
        <f>+'c15'!AA256</f>
        <v>0</v>
      </c>
      <c r="O267" s="761">
        <f>+'c15'!Y257</f>
        <v>0</v>
      </c>
      <c r="P267" s="761">
        <f>+'c15'!AA257</f>
        <v>0</v>
      </c>
      <c r="Q267" s="761">
        <f>+'c15'!Y258</f>
        <v>0</v>
      </c>
      <c r="R267" s="761">
        <f>+'c15'!AA258</f>
        <v>0</v>
      </c>
      <c r="S267" s="761">
        <f>+'c15'!Y259</f>
        <v>0</v>
      </c>
      <c r="T267" s="762">
        <f>+'c15'!AA259</f>
        <v>0</v>
      </c>
      <c r="U267" s="198"/>
      <c r="V267" s="198"/>
      <c r="W267" s="198"/>
      <c r="X267" s="198"/>
      <c r="Y267" s="198"/>
      <c r="Z267" s="198"/>
    </row>
    <row r="268" spans="1:28">
      <c r="A268" s="92">
        <v>3</v>
      </c>
      <c r="B268" s="220" t="s">
        <v>998</v>
      </c>
      <c r="C268" s="761">
        <f>+'c15'!P109</f>
        <v>0</v>
      </c>
      <c r="D268" s="761">
        <f>+'c15'!R109</f>
        <v>0</v>
      </c>
      <c r="E268" s="761">
        <f>+'c15'!P164</f>
        <v>0</v>
      </c>
      <c r="F268" s="761">
        <f>+'c15'!R164</f>
        <v>0</v>
      </c>
      <c r="G268" s="761">
        <f>+'c15'!P168</f>
        <v>0</v>
      </c>
      <c r="H268" s="761">
        <f>+'c15'!R168</f>
        <v>0</v>
      </c>
      <c r="I268" s="761">
        <f>+'c15'!P172</f>
        <v>0</v>
      </c>
      <c r="J268" s="761">
        <f>+'c15'!R172</f>
        <v>0</v>
      </c>
      <c r="K268" s="761">
        <f>+'c15'!P173</f>
        <v>0</v>
      </c>
      <c r="L268" s="761">
        <f>+'c15'!R173</f>
        <v>0</v>
      </c>
      <c r="M268" s="761">
        <f>+'c15'!P174</f>
        <v>0</v>
      </c>
      <c r="N268" s="761">
        <f>+'c15'!R174</f>
        <v>0</v>
      </c>
      <c r="O268" s="761">
        <f>+'c15'!P175</f>
        <v>0</v>
      </c>
      <c r="P268" s="761">
        <f>+'c15'!R175</f>
        <v>0</v>
      </c>
      <c r="Q268" s="761">
        <f>+'c15'!P176</f>
        <v>0</v>
      </c>
      <c r="R268" s="761">
        <f>+'c15'!R176</f>
        <v>0</v>
      </c>
      <c r="S268" s="761">
        <f>+'c15'!P177</f>
        <v>0</v>
      </c>
      <c r="T268" s="762">
        <f>+'c15'!R177</f>
        <v>0</v>
      </c>
    </row>
    <row r="269" spans="1:28">
      <c r="A269" s="92">
        <v>4</v>
      </c>
      <c r="B269" s="195" t="s">
        <v>1139</v>
      </c>
      <c r="C269" s="761">
        <f>+'c15'!$AB190</f>
        <v>0</v>
      </c>
      <c r="D269" s="761">
        <f>+'c15'!$AD190</f>
        <v>0</v>
      </c>
      <c r="E269" s="761">
        <f>+'c15'!$AB246</f>
        <v>0</v>
      </c>
      <c r="F269" s="761">
        <f>+'c15'!$AD246</f>
        <v>0</v>
      </c>
      <c r="G269" s="761">
        <f>+'c15'!$AB250</f>
        <v>0</v>
      </c>
      <c r="H269" s="761">
        <f>+'c15'!$AD250</f>
        <v>0</v>
      </c>
      <c r="I269" s="761">
        <f>+'c15'!$AB254</f>
        <v>0</v>
      </c>
      <c r="J269" s="761">
        <f>+'c15'!$AD254</f>
        <v>0</v>
      </c>
      <c r="K269" s="761">
        <f>+'c15'!$AB255</f>
        <v>0</v>
      </c>
      <c r="L269" s="761">
        <f>+'c15'!$AD255</f>
        <v>0</v>
      </c>
      <c r="M269" s="761">
        <f>+'c15'!$AB256</f>
        <v>0</v>
      </c>
      <c r="N269" s="761">
        <f>+'c15'!$AD256</f>
        <v>0</v>
      </c>
      <c r="O269" s="761">
        <f>+'c15'!$AB257</f>
        <v>0</v>
      </c>
      <c r="P269" s="761">
        <f>+'c15'!$AD257</f>
        <v>0</v>
      </c>
      <c r="Q269" s="761">
        <f>+'c15'!$AB258</f>
        <v>0</v>
      </c>
      <c r="R269" s="761">
        <f>+'c15'!$AD258</f>
        <v>0</v>
      </c>
      <c r="S269" s="761">
        <f>+'c15'!$AB259</f>
        <v>0</v>
      </c>
      <c r="T269" s="762">
        <f>+'c15'!$AD259</f>
        <v>0</v>
      </c>
    </row>
    <row r="270" spans="1:28" ht="27.6">
      <c r="A270" s="120">
        <v>5</v>
      </c>
      <c r="B270" s="121" t="s">
        <v>997</v>
      </c>
      <c r="C270" s="421">
        <v>0</v>
      </c>
      <c r="D270" s="421">
        <v>0</v>
      </c>
      <c r="E270" s="421">
        <v>0</v>
      </c>
      <c r="F270" s="421">
        <v>0</v>
      </c>
      <c r="G270" s="421">
        <v>0</v>
      </c>
      <c r="H270" s="421">
        <v>0</v>
      </c>
      <c r="I270" s="421">
        <v>0</v>
      </c>
      <c r="J270" s="421">
        <v>0</v>
      </c>
      <c r="K270" s="421">
        <v>0</v>
      </c>
      <c r="L270" s="421">
        <v>0</v>
      </c>
      <c r="M270" s="421">
        <v>0</v>
      </c>
      <c r="N270" s="421">
        <v>0</v>
      </c>
      <c r="O270" s="421">
        <v>0</v>
      </c>
      <c r="P270" s="421">
        <v>0</v>
      </c>
      <c r="Q270" s="421">
        <v>0</v>
      </c>
      <c r="R270" s="421">
        <v>0</v>
      </c>
      <c r="S270" s="421">
        <v>0</v>
      </c>
      <c r="T270" s="265">
        <v>0</v>
      </c>
    </row>
    <row r="271" spans="1:28">
      <c r="A271" s="120">
        <v>6</v>
      </c>
      <c r="B271" s="195" t="s">
        <v>1139</v>
      </c>
      <c r="C271" s="421">
        <v>0</v>
      </c>
      <c r="D271" s="421">
        <v>0</v>
      </c>
      <c r="E271" s="421">
        <v>0</v>
      </c>
      <c r="F271" s="421">
        <v>0</v>
      </c>
      <c r="G271" s="421">
        <v>0</v>
      </c>
      <c r="H271" s="421">
        <v>0</v>
      </c>
      <c r="I271" s="421">
        <v>0</v>
      </c>
      <c r="J271" s="421">
        <v>0</v>
      </c>
      <c r="K271" s="421">
        <v>0</v>
      </c>
      <c r="L271" s="421">
        <v>0</v>
      </c>
      <c r="M271" s="421">
        <v>0</v>
      </c>
      <c r="N271" s="421">
        <v>0</v>
      </c>
      <c r="O271" s="421">
        <v>0</v>
      </c>
      <c r="P271" s="421">
        <v>0</v>
      </c>
      <c r="Q271" s="421">
        <v>0</v>
      </c>
      <c r="R271" s="421">
        <v>0</v>
      </c>
      <c r="S271" s="421">
        <v>0</v>
      </c>
      <c r="T271" s="265">
        <v>0</v>
      </c>
    </row>
    <row r="272" spans="1:28">
      <c r="A272" s="92">
        <v>7</v>
      </c>
      <c r="B272" s="195" t="s">
        <v>1143</v>
      </c>
      <c r="C272" s="761">
        <f>+'c15'!S109</f>
        <v>0</v>
      </c>
      <c r="D272" s="761">
        <f>+'c15'!U109</f>
        <v>0</v>
      </c>
      <c r="E272" s="761">
        <f>+'c15'!S164</f>
        <v>0</v>
      </c>
      <c r="F272" s="761">
        <f>+'c15'!U164</f>
        <v>0</v>
      </c>
      <c r="G272" s="761">
        <f>+'c15'!S168</f>
        <v>0</v>
      </c>
      <c r="H272" s="761">
        <f>+'c15'!U168</f>
        <v>0</v>
      </c>
      <c r="I272" s="761">
        <f>+'c15'!S172</f>
        <v>0</v>
      </c>
      <c r="J272" s="761">
        <f>+'c15'!U172</f>
        <v>0</v>
      </c>
      <c r="K272" s="761">
        <f>+'c15'!S173</f>
        <v>0</v>
      </c>
      <c r="L272" s="761">
        <f>+'c15'!U173</f>
        <v>0</v>
      </c>
      <c r="M272" s="761">
        <f>+'c15'!S174</f>
        <v>0</v>
      </c>
      <c r="N272" s="761">
        <f>+'c15'!U174</f>
        <v>0</v>
      </c>
      <c r="O272" s="761">
        <f>+'c15'!S175</f>
        <v>0</v>
      </c>
      <c r="P272" s="761">
        <f>+'c15'!U175</f>
        <v>0</v>
      </c>
      <c r="Q272" s="761">
        <f>+'c15'!S176</f>
        <v>0</v>
      </c>
      <c r="R272" s="761">
        <f>+'c15'!U176</f>
        <v>0</v>
      </c>
      <c r="S272" s="761">
        <f>+'c15'!S177</f>
        <v>0</v>
      </c>
      <c r="T272" s="762">
        <f>+'c15'!U177</f>
        <v>0</v>
      </c>
    </row>
    <row r="273" spans="1:20">
      <c r="A273" s="92">
        <v>8</v>
      </c>
      <c r="B273" s="195" t="s">
        <v>1139</v>
      </c>
      <c r="C273" s="189">
        <v>0</v>
      </c>
      <c r="D273" s="189">
        <v>0</v>
      </c>
      <c r="E273" s="189">
        <v>0</v>
      </c>
      <c r="F273" s="189">
        <v>0</v>
      </c>
      <c r="G273" s="189">
        <v>0</v>
      </c>
      <c r="H273" s="189">
        <v>0</v>
      </c>
      <c r="I273" s="189">
        <v>0</v>
      </c>
      <c r="J273" s="189">
        <v>0</v>
      </c>
      <c r="K273" s="189">
        <v>0</v>
      </c>
      <c r="L273" s="189">
        <v>0</v>
      </c>
      <c r="M273" s="189">
        <v>0</v>
      </c>
      <c r="N273" s="189">
        <v>0</v>
      </c>
      <c r="O273" s="189">
        <v>0</v>
      </c>
      <c r="P273" s="189">
        <v>0</v>
      </c>
      <c r="Q273" s="189">
        <v>0</v>
      </c>
      <c r="R273" s="189">
        <v>0</v>
      </c>
      <c r="S273" s="188">
        <v>0</v>
      </c>
      <c r="T273" s="187">
        <v>0</v>
      </c>
    </row>
    <row r="274" spans="1:20">
      <c r="A274" s="92">
        <v>9</v>
      </c>
      <c r="B274" s="82" t="s">
        <v>968</v>
      </c>
      <c r="C274" s="761">
        <f>+'c15'!BX109</f>
        <v>0</v>
      </c>
      <c r="D274" s="761">
        <f>+'c15'!BZ109</f>
        <v>0</v>
      </c>
      <c r="E274" s="761">
        <f>+'c15'!BX164</f>
        <v>0</v>
      </c>
      <c r="F274" s="761">
        <f>+'c15'!BZ164</f>
        <v>0</v>
      </c>
      <c r="G274" s="761">
        <f>+'c15'!BX168</f>
        <v>0</v>
      </c>
      <c r="H274" s="761">
        <f>+'c15'!BZ168</f>
        <v>0</v>
      </c>
      <c r="I274" s="761">
        <f>+'c15'!BX172</f>
        <v>0</v>
      </c>
      <c r="J274" s="761">
        <f>+'c15'!BZ172</f>
        <v>0</v>
      </c>
      <c r="K274" s="761">
        <f>+'c15'!BX173</f>
        <v>0</v>
      </c>
      <c r="L274" s="761">
        <f>+'c15'!BZ173</f>
        <v>0</v>
      </c>
      <c r="M274" s="761">
        <f>+'c15'!BX174</f>
        <v>0</v>
      </c>
      <c r="N274" s="761">
        <f>+'c15'!BZ174</f>
        <v>0</v>
      </c>
      <c r="O274" s="761">
        <f>+'c15'!BX175</f>
        <v>0</v>
      </c>
      <c r="P274" s="761">
        <f>+'c15'!BZ175</f>
        <v>0</v>
      </c>
      <c r="Q274" s="761">
        <f>+'c15'!BX176</f>
        <v>0</v>
      </c>
      <c r="R274" s="761">
        <f>+'c15'!BZ176</f>
        <v>0</v>
      </c>
      <c r="S274" s="761">
        <f>+'c15'!BX177</f>
        <v>0</v>
      </c>
      <c r="T274" s="762">
        <f>+'c15'!BZ177</f>
        <v>0</v>
      </c>
    </row>
    <row r="275" spans="1:20">
      <c r="A275" s="92">
        <v>10</v>
      </c>
      <c r="B275" s="195" t="s">
        <v>995</v>
      </c>
      <c r="C275" s="189">
        <v>0</v>
      </c>
      <c r="D275" s="189">
        <v>0</v>
      </c>
      <c r="E275" s="189">
        <v>0</v>
      </c>
      <c r="F275" s="189">
        <v>0</v>
      </c>
      <c r="G275" s="189">
        <v>0</v>
      </c>
      <c r="H275" s="189">
        <v>0</v>
      </c>
      <c r="I275" s="189">
        <v>0</v>
      </c>
      <c r="J275" s="189">
        <v>0</v>
      </c>
      <c r="K275" s="189">
        <v>0</v>
      </c>
      <c r="L275" s="189">
        <v>0</v>
      </c>
      <c r="M275" s="189">
        <v>0</v>
      </c>
      <c r="N275" s="189">
        <v>0</v>
      </c>
      <c r="O275" s="189">
        <v>0</v>
      </c>
      <c r="P275" s="189">
        <v>0</v>
      </c>
      <c r="Q275" s="189">
        <v>0</v>
      </c>
      <c r="R275" s="189">
        <v>0</v>
      </c>
      <c r="S275" s="188">
        <v>0</v>
      </c>
      <c r="T275" s="187">
        <v>0</v>
      </c>
    </row>
    <row r="276" spans="1:20">
      <c r="A276" s="92">
        <v>11</v>
      </c>
      <c r="B276" s="195" t="s">
        <v>1139</v>
      </c>
      <c r="C276" s="189">
        <v>0</v>
      </c>
      <c r="D276" s="189">
        <v>0</v>
      </c>
      <c r="E276" s="189">
        <v>0</v>
      </c>
      <c r="F276" s="189">
        <v>0</v>
      </c>
      <c r="G276" s="189">
        <v>0</v>
      </c>
      <c r="H276" s="189">
        <v>0</v>
      </c>
      <c r="I276" s="189">
        <v>0</v>
      </c>
      <c r="J276" s="189">
        <v>0</v>
      </c>
      <c r="K276" s="189">
        <v>0</v>
      </c>
      <c r="L276" s="189">
        <v>0</v>
      </c>
      <c r="M276" s="189">
        <v>0</v>
      </c>
      <c r="N276" s="189">
        <v>0</v>
      </c>
      <c r="O276" s="189">
        <v>0</v>
      </c>
      <c r="P276" s="189">
        <v>0</v>
      </c>
      <c r="Q276" s="189">
        <v>0</v>
      </c>
      <c r="R276" s="189">
        <v>0</v>
      </c>
      <c r="S276" s="188">
        <v>0</v>
      </c>
      <c r="T276" s="187">
        <v>0</v>
      </c>
    </row>
    <row r="277" spans="1:20">
      <c r="A277" s="92">
        <v>12</v>
      </c>
      <c r="B277" s="82" t="s">
        <v>966</v>
      </c>
      <c r="C277" s="761">
        <f>+'c15'!CA109</f>
        <v>0</v>
      </c>
      <c r="D277" s="761">
        <f>+'c15'!CC109</f>
        <v>0</v>
      </c>
      <c r="E277" s="761">
        <f>+'c15'!CA164</f>
        <v>0</v>
      </c>
      <c r="F277" s="761">
        <f>+'c15'!CC164</f>
        <v>0</v>
      </c>
      <c r="G277" s="761">
        <f>+'c15'!CA168</f>
        <v>0</v>
      </c>
      <c r="H277" s="761">
        <f>+'c15'!CC168</f>
        <v>0</v>
      </c>
      <c r="I277" s="761">
        <f>+'c15'!CA172</f>
        <v>0</v>
      </c>
      <c r="J277" s="761">
        <f>+'c15'!CC172</f>
        <v>0</v>
      </c>
      <c r="K277" s="761">
        <f>+'c15'!CA173</f>
        <v>0</v>
      </c>
      <c r="L277" s="761">
        <f>+'c15'!CC173</f>
        <v>0</v>
      </c>
      <c r="M277" s="761">
        <f>+'c15'!CA174</f>
        <v>0</v>
      </c>
      <c r="N277" s="761">
        <f>+'c15'!CC174</f>
        <v>0</v>
      </c>
      <c r="O277" s="761">
        <f>+'c15'!CA175</f>
        <v>0</v>
      </c>
      <c r="P277" s="761">
        <f>+'c15'!CC175</f>
        <v>0</v>
      </c>
      <c r="Q277" s="761">
        <f>+'c15'!CA176</f>
        <v>0</v>
      </c>
      <c r="R277" s="761">
        <f>+'c15'!CC176</f>
        <v>0</v>
      </c>
      <c r="S277" s="761">
        <f>+'c15'!CA177</f>
        <v>0</v>
      </c>
      <c r="T277" s="762">
        <f>+'c15'!CC177</f>
        <v>0</v>
      </c>
    </row>
    <row r="278" spans="1:20">
      <c r="A278" s="92">
        <v>13</v>
      </c>
      <c r="B278" s="219" t="s">
        <v>994</v>
      </c>
      <c r="C278" s="189">
        <v>0</v>
      </c>
      <c r="D278" s="189">
        <v>0</v>
      </c>
      <c r="E278" s="189">
        <v>0</v>
      </c>
      <c r="F278" s="189">
        <v>0</v>
      </c>
      <c r="G278" s="189">
        <v>0</v>
      </c>
      <c r="H278" s="189">
        <v>0</v>
      </c>
      <c r="I278" s="189">
        <v>0</v>
      </c>
      <c r="J278" s="189">
        <v>0</v>
      </c>
      <c r="K278" s="189">
        <v>0</v>
      </c>
      <c r="L278" s="189">
        <v>0</v>
      </c>
      <c r="M278" s="189">
        <v>0</v>
      </c>
      <c r="N278" s="189">
        <v>0</v>
      </c>
      <c r="O278" s="189">
        <v>0</v>
      </c>
      <c r="P278" s="189">
        <v>0</v>
      </c>
      <c r="Q278" s="189">
        <v>0</v>
      </c>
      <c r="R278" s="189">
        <v>0</v>
      </c>
      <c r="S278" s="188">
        <v>0</v>
      </c>
      <c r="T278" s="187">
        <v>0</v>
      </c>
    </row>
    <row r="279" spans="1:20">
      <c r="A279" s="92">
        <v>14</v>
      </c>
      <c r="B279" s="195" t="s">
        <v>1139</v>
      </c>
      <c r="C279" s="189">
        <v>0</v>
      </c>
      <c r="D279" s="189">
        <v>0</v>
      </c>
      <c r="E279" s="189">
        <v>0</v>
      </c>
      <c r="F279" s="189">
        <v>0</v>
      </c>
      <c r="G279" s="189">
        <v>0</v>
      </c>
      <c r="H279" s="189">
        <v>0</v>
      </c>
      <c r="I279" s="189">
        <v>0</v>
      </c>
      <c r="J279" s="189">
        <v>0</v>
      </c>
      <c r="K279" s="189">
        <v>0</v>
      </c>
      <c r="L279" s="189">
        <v>0</v>
      </c>
      <c r="M279" s="189">
        <v>0</v>
      </c>
      <c r="N279" s="189">
        <v>0</v>
      </c>
      <c r="O279" s="189">
        <v>0</v>
      </c>
      <c r="P279" s="189">
        <v>0</v>
      </c>
      <c r="Q279" s="189">
        <v>0</v>
      </c>
      <c r="R279" s="189">
        <v>0</v>
      </c>
      <c r="S279" s="188">
        <v>0</v>
      </c>
      <c r="T279" s="187">
        <v>0</v>
      </c>
    </row>
    <row r="280" spans="1:20">
      <c r="A280" s="92">
        <v>15</v>
      </c>
      <c r="B280" s="82" t="s">
        <v>993</v>
      </c>
      <c r="C280" s="761">
        <f>+'c15'!V109</f>
        <v>0</v>
      </c>
      <c r="D280" s="761">
        <f>+'c15'!X109</f>
        <v>0</v>
      </c>
      <c r="E280" s="761">
        <f>+'c15'!V164</f>
        <v>0</v>
      </c>
      <c r="F280" s="761">
        <f>+'c15'!X164</f>
        <v>0</v>
      </c>
      <c r="G280" s="761">
        <f>+'c15'!V168</f>
        <v>0</v>
      </c>
      <c r="H280" s="761">
        <f>+'c15'!X168</f>
        <v>0</v>
      </c>
      <c r="I280" s="761">
        <f>+'c15'!V172</f>
        <v>0</v>
      </c>
      <c r="J280" s="761">
        <f>+'c15'!X172</f>
        <v>0</v>
      </c>
      <c r="K280" s="761">
        <f>+'c15'!V173</f>
        <v>0</v>
      </c>
      <c r="L280" s="761">
        <f>+'c15'!X173</f>
        <v>0</v>
      </c>
      <c r="M280" s="761">
        <f>+'c15'!V174</f>
        <v>0</v>
      </c>
      <c r="N280" s="761">
        <f>+'c15'!X174</f>
        <v>0</v>
      </c>
      <c r="O280" s="761">
        <f>+'c15'!V175</f>
        <v>0</v>
      </c>
      <c r="P280" s="761">
        <f>+'c15'!X175</f>
        <v>0</v>
      </c>
      <c r="Q280" s="761">
        <f>+'c15'!V176</f>
        <v>0</v>
      </c>
      <c r="R280" s="761">
        <f>+'c15'!X176</f>
        <v>0</v>
      </c>
      <c r="S280" s="761">
        <f>+'c15'!V177</f>
        <v>0</v>
      </c>
      <c r="T280" s="762">
        <f>+'c15'!X177</f>
        <v>0</v>
      </c>
    </row>
    <row r="281" spans="1:20">
      <c r="A281" s="92">
        <v>16</v>
      </c>
      <c r="B281" s="195" t="s">
        <v>1139</v>
      </c>
      <c r="C281" s="189">
        <v>0</v>
      </c>
      <c r="D281" s="189">
        <v>0</v>
      </c>
      <c r="E281" s="189">
        <v>0</v>
      </c>
      <c r="F281" s="189">
        <v>0</v>
      </c>
      <c r="G281" s="189">
        <v>0</v>
      </c>
      <c r="H281" s="189">
        <v>0</v>
      </c>
      <c r="I281" s="189">
        <v>0</v>
      </c>
      <c r="J281" s="189">
        <v>0</v>
      </c>
      <c r="K281" s="189">
        <v>0</v>
      </c>
      <c r="L281" s="189">
        <v>0</v>
      </c>
      <c r="M281" s="189">
        <v>0</v>
      </c>
      <c r="N281" s="189">
        <v>0</v>
      </c>
      <c r="O281" s="189">
        <v>0</v>
      </c>
      <c r="P281" s="189">
        <v>0</v>
      </c>
      <c r="Q281" s="189">
        <v>0</v>
      </c>
      <c r="R281" s="189">
        <v>0</v>
      </c>
      <c r="S281" s="188">
        <v>0</v>
      </c>
      <c r="T281" s="187">
        <v>0</v>
      </c>
    </row>
    <row r="282" spans="1:20">
      <c r="A282" s="92">
        <v>17</v>
      </c>
      <c r="B282" s="82" t="s">
        <v>992</v>
      </c>
      <c r="C282" s="761">
        <f>+'c15'!Y109</f>
        <v>0</v>
      </c>
      <c r="D282" s="761">
        <f>+'c15'!AA109</f>
        <v>0</v>
      </c>
      <c r="E282" s="761">
        <f>+'c15'!Y164</f>
        <v>0</v>
      </c>
      <c r="F282" s="761">
        <f>+'c15'!AA164</f>
        <v>0</v>
      </c>
      <c r="G282" s="761">
        <f>+'c15'!Y168</f>
        <v>0</v>
      </c>
      <c r="H282" s="761">
        <f>+'c15'!AA168</f>
        <v>0</v>
      </c>
      <c r="I282" s="761">
        <f>+'c15'!Y172</f>
        <v>0</v>
      </c>
      <c r="J282" s="761">
        <f>+'c15'!AA172</f>
        <v>0</v>
      </c>
      <c r="K282" s="761">
        <f>+'c15'!Y173</f>
        <v>0</v>
      </c>
      <c r="L282" s="761">
        <f>+'c15'!AA173</f>
        <v>0</v>
      </c>
      <c r="M282" s="761">
        <f>+'c15'!Y174</f>
        <v>0</v>
      </c>
      <c r="N282" s="761">
        <f>+'c15'!AA174</f>
        <v>0</v>
      </c>
      <c r="O282" s="761">
        <f>+'c15'!Y175</f>
        <v>0</v>
      </c>
      <c r="P282" s="761">
        <f>+'c15'!AA175</f>
        <v>0</v>
      </c>
      <c r="Q282" s="761">
        <f>+'c15'!Y176</f>
        <v>0</v>
      </c>
      <c r="R282" s="761">
        <f>+'c15'!AA176</f>
        <v>0</v>
      </c>
      <c r="S282" s="761">
        <f>+'c15'!Y177</f>
        <v>0</v>
      </c>
      <c r="T282" s="762">
        <f>+'c15'!AA177</f>
        <v>0</v>
      </c>
    </row>
    <row r="283" spans="1:20">
      <c r="A283" s="92">
        <v>18</v>
      </c>
      <c r="B283" s="195" t="s">
        <v>1139</v>
      </c>
      <c r="C283" s="189">
        <v>0</v>
      </c>
      <c r="D283" s="189">
        <v>0</v>
      </c>
      <c r="E283" s="189">
        <v>0</v>
      </c>
      <c r="F283" s="189">
        <v>0</v>
      </c>
      <c r="G283" s="189">
        <v>0</v>
      </c>
      <c r="H283" s="189">
        <v>0</v>
      </c>
      <c r="I283" s="189">
        <v>0</v>
      </c>
      <c r="J283" s="189">
        <v>0</v>
      </c>
      <c r="K283" s="189">
        <v>0</v>
      </c>
      <c r="L283" s="189">
        <v>0</v>
      </c>
      <c r="M283" s="189">
        <v>0</v>
      </c>
      <c r="N283" s="189">
        <v>0</v>
      </c>
      <c r="O283" s="189">
        <v>0</v>
      </c>
      <c r="P283" s="189">
        <v>0</v>
      </c>
      <c r="Q283" s="189">
        <v>0</v>
      </c>
      <c r="R283" s="189">
        <v>0</v>
      </c>
      <c r="S283" s="188">
        <v>0</v>
      </c>
      <c r="T283" s="187">
        <v>0</v>
      </c>
    </row>
    <row r="284" spans="1:20">
      <c r="A284" s="92">
        <v>19</v>
      </c>
      <c r="B284" s="113" t="s">
        <v>991</v>
      </c>
      <c r="C284" s="761">
        <f>+'c15'!CS109</f>
        <v>0</v>
      </c>
      <c r="D284" s="761">
        <f>+'c15'!CU109</f>
        <v>0</v>
      </c>
      <c r="E284" s="761">
        <f>+'c15'!CS164</f>
        <v>0</v>
      </c>
      <c r="F284" s="761">
        <f>+'c15'!CU164</f>
        <v>0</v>
      </c>
      <c r="G284" s="761">
        <f>+'c15'!CS168</f>
        <v>0</v>
      </c>
      <c r="H284" s="761">
        <f>+'c15'!CU168</f>
        <v>0</v>
      </c>
      <c r="I284" s="761">
        <f>+'c15'!CS172</f>
        <v>0</v>
      </c>
      <c r="J284" s="761">
        <f>+'c15'!CU172</f>
        <v>0</v>
      </c>
      <c r="K284" s="761">
        <f>+'c15'!CS173</f>
        <v>0</v>
      </c>
      <c r="L284" s="761">
        <f>+'c15'!CU173</f>
        <v>0</v>
      </c>
      <c r="M284" s="761">
        <f>+'c15'!CS174</f>
        <v>0</v>
      </c>
      <c r="N284" s="761">
        <f>+'c15'!CU174</f>
        <v>0</v>
      </c>
      <c r="O284" s="761">
        <f>+'c15'!CS175</f>
        <v>0</v>
      </c>
      <c r="P284" s="761">
        <f>+'c15'!CU175</f>
        <v>0</v>
      </c>
      <c r="Q284" s="761">
        <f>+'c15'!CS176</f>
        <v>0</v>
      </c>
      <c r="R284" s="761">
        <f>+'c15'!CU176</f>
        <v>0</v>
      </c>
      <c r="S284" s="761">
        <f>+'c15'!CS177</f>
        <v>0</v>
      </c>
      <c r="T284" s="762">
        <f>+'c15'!CU177</f>
        <v>0</v>
      </c>
    </row>
    <row r="285" spans="1:20">
      <c r="A285" s="92">
        <v>20</v>
      </c>
      <c r="B285" s="195" t="s">
        <v>1139</v>
      </c>
      <c r="C285" s="189">
        <v>0</v>
      </c>
      <c r="D285" s="189">
        <v>0</v>
      </c>
      <c r="E285" s="189">
        <v>0</v>
      </c>
      <c r="F285" s="189">
        <v>0</v>
      </c>
      <c r="G285" s="189">
        <v>0</v>
      </c>
      <c r="H285" s="189">
        <v>0</v>
      </c>
      <c r="I285" s="189">
        <v>0</v>
      </c>
      <c r="J285" s="189">
        <v>0</v>
      </c>
      <c r="K285" s="189">
        <v>0</v>
      </c>
      <c r="L285" s="189">
        <v>0</v>
      </c>
      <c r="M285" s="189">
        <v>0</v>
      </c>
      <c r="N285" s="189">
        <v>0</v>
      </c>
      <c r="O285" s="189">
        <v>0</v>
      </c>
      <c r="P285" s="189">
        <v>0</v>
      </c>
      <c r="Q285" s="189">
        <v>0</v>
      </c>
      <c r="R285" s="189">
        <v>0</v>
      </c>
      <c r="S285" s="188">
        <v>0</v>
      </c>
      <c r="T285" s="187">
        <v>0</v>
      </c>
    </row>
    <row r="286" spans="1:20">
      <c r="A286" s="92">
        <v>21</v>
      </c>
      <c r="B286" s="82" t="s">
        <v>1142</v>
      </c>
      <c r="C286" s="761">
        <f>+'c15'!AB109</f>
        <v>0</v>
      </c>
      <c r="D286" s="761">
        <f>+'c15'!AD109</f>
        <v>0</v>
      </c>
      <c r="E286" s="761">
        <f>+'c15'!AB164</f>
        <v>0</v>
      </c>
      <c r="F286" s="761">
        <f>+'c15'!AD164</f>
        <v>0</v>
      </c>
      <c r="G286" s="761">
        <f>+'c15'!AB168</f>
        <v>0</v>
      </c>
      <c r="H286" s="761">
        <f>+'c15'!AD168</f>
        <v>0</v>
      </c>
      <c r="I286" s="761">
        <f>+'c15'!AB172</f>
        <v>0</v>
      </c>
      <c r="J286" s="761">
        <f>+'c15'!AD172</f>
        <v>0</v>
      </c>
      <c r="K286" s="761">
        <f>+'c15'!AB173</f>
        <v>0</v>
      </c>
      <c r="L286" s="761">
        <f>+'c15'!AD173</f>
        <v>0</v>
      </c>
      <c r="M286" s="761">
        <f>+'c15'!AB174</f>
        <v>0</v>
      </c>
      <c r="N286" s="761">
        <f>+'c15'!AD174</f>
        <v>0</v>
      </c>
      <c r="O286" s="761">
        <f>+'c15'!AB175</f>
        <v>0</v>
      </c>
      <c r="P286" s="761">
        <f>+'c15'!AD175</f>
        <v>0</v>
      </c>
      <c r="Q286" s="761">
        <f>+'c15'!AB176</f>
        <v>0</v>
      </c>
      <c r="R286" s="761">
        <f>+'c15'!AD176</f>
        <v>0</v>
      </c>
      <c r="S286" s="761">
        <f>+'c15'!AB177</f>
        <v>0</v>
      </c>
      <c r="T286" s="762">
        <f>+'c15'!AD177</f>
        <v>0</v>
      </c>
    </row>
    <row r="287" spans="1:20">
      <c r="A287" s="92">
        <v>22</v>
      </c>
      <c r="B287" s="195" t="s">
        <v>1139</v>
      </c>
      <c r="C287" s="189">
        <v>0</v>
      </c>
      <c r="D287" s="189">
        <v>0</v>
      </c>
      <c r="E287" s="189">
        <v>0</v>
      </c>
      <c r="F287" s="189">
        <v>0</v>
      </c>
      <c r="G287" s="189">
        <v>0</v>
      </c>
      <c r="H287" s="189">
        <v>0</v>
      </c>
      <c r="I287" s="189">
        <v>0</v>
      </c>
      <c r="J287" s="189">
        <v>0</v>
      </c>
      <c r="K287" s="189">
        <v>0</v>
      </c>
      <c r="L287" s="189">
        <v>0</v>
      </c>
      <c r="M287" s="189">
        <v>0</v>
      </c>
      <c r="N287" s="189">
        <v>0</v>
      </c>
      <c r="O287" s="189">
        <v>0</v>
      </c>
      <c r="P287" s="189">
        <v>0</v>
      </c>
      <c r="Q287" s="189">
        <v>0</v>
      </c>
      <c r="R287" s="189">
        <v>0</v>
      </c>
      <c r="S287" s="188">
        <v>0</v>
      </c>
      <c r="T287" s="187">
        <v>0</v>
      </c>
    </row>
    <row r="288" spans="1:20">
      <c r="A288" s="92">
        <v>23</v>
      </c>
      <c r="B288" s="82" t="s">
        <v>964</v>
      </c>
      <c r="C288" s="761">
        <f>+'c15'!AE109</f>
        <v>0</v>
      </c>
      <c r="D288" s="761">
        <f>+'c15'!AG109</f>
        <v>0</v>
      </c>
      <c r="E288" s="761">
        <f>+'c15'!AE164</f>
        <v>0</v>
      </c>
      <c r="F288" s="761">
        <f>+'c15'!AG164</f>
        <v>0</v>
      </c>
      <c r="G288" s="761">
        <f>+'c15'!AE168</f>
        <v>0</v>
      </c>
      <c r="H288" s="761">
        <f>+'c15'!AG168</f>
        <v>0</v>
      </c>
      <c r="I288" s="761">
        <f>+'c15'!AE172</f>
        <v>0</v>
      </c>
      <c r="J288" s="761">
        <f>+'c15'!AG172</f>
        <v>0</v>
      </c>
      <c r="K288" s="761">
        <f>+'c15'!AE173</f>
        <v>0</v>
      </c>
      <c r="L288" s="761">
        <f>+'c15'!AG173</f>
        <v>0</v>
      </c>
      <c r="M288" s="761">
        <f>+'c15'!AE174</f>
        <v>0</v>
      </c>
      <c r="N288" s="761">
        <f>+'c15'!AG174</f>
        <v>0</v>
      </c>
      <c r="O288" s="761">
        <f>+'c15'!AE175</f>
        <v>0</v>
      </c>
      <c r="P288" s="761">
        <f>+'c15'!AG175</f>
        <v>0</v>
      </c>
      <c r="Q288" s="761">
        <f>+'c15'!AE176</f>
        <v>0</v>
      </c>
      <c r="R288" s="761">
        <f>+'c15'!AG176</f>
        <v>0</v>
      </c>
      <c r="S288" s="761">
        <f>+'c15'!AE177</f>
        <v>0</v>
      </c>
      <c r="T288" s="762">
        <f>+'c15'!AG177</f>
        <v>0</v>
      </c>
    </row>
    <row r="289" spans="1:22">
      <c r="A289" s="92">
        <v>24</v>
      </c>
      <c r="B289" s="82" t="s">
        <v>962</v>
      </c>
      <c r="C289" s="761">
        <f>+'c15'!AH109</f>
        <v>0</v>
      </c>
      <c r="D289" s="761">
        <f>+'c15'!AJ109</f>
        <v>0</v>
      </c>
      <c r="E289" s="761">
        <f>+'c15'!AH164</f>
        <v>0</v>
      </c>
      <c r="F289" s="761">
        <f>+'c15'!AJ164</f>
        <v>0</v>
      </c>
      <c r="G289" s="761">
        <f>+'c15'!AH168</f>
        <v>0</v>
      </c>
      <c r="H289" s="761">
        <f>+'c15'!AJ168</f>
        <v>0</v>
      </c>
      <c r="I289" s="761">
        <f>+'c15'!AH172</f>
        <v>0</v>
      </c>
      <c r="J289" s="761">
        <f>+'c15'!AJ172</f>
        <v>0</v>
      </c>
      <c r="K289" s="761">
        <f>+'c15'!AH173</f>
        <v>0</v>
      </c>
      <c r="L289" s="761">
        <f>+'c15'!AJ173</f>
        <v>0</v>
      </c>
      <c r="M289" s="761">
        <f>+'c15'!AH174</f>
        <v>0</v>
      </c>
      <c r="N289" s="761">
        <f>+'c15'!AJ174</f>
        <v>0</v>
      </c>
      <c r="O289" s="761">
        <f>+'c15'!AH175</f>
        <v>0</v>
      </c>
      <c r="P289" s="761">
        <f>+'c15'!AJ175</f>
        <v>0</v>
      </c>
      <c r="Q289" s="761">
        <f>+'c15'!AH176</f>
        <v>0</v>
      </c>
      <c r="R289" s="761">
        <f>+'c15'!AJ176</f>
        <v>0</v>
      </c>
      <c r="S289" s="761">
        <f>+'c15'!AH177</f>
        <v>0</v>
      </c>
      <c r="T289" s="762">
        <f>+'c15'!AJ177</f>
        <v>0</v>
      </c>
    </row>
    <row r="290" spans="1:22">
      <c r="A290" s="92">
        <v>25</v>
      </c>
      <c r="B290" s="82" t="s">
        <v>960</v>
      </c>
      <c r="C290" s="761">
        <f>+'c15'!AK109</f>
        <v>0</v>
      </c>
      <c r="D290" s="761">
        <f>+'c15'!AM109</f>
        <v>0</v>
      </c>
      <c r="E290" s="761">
        <f>+'c15'!AK164</f>
        <v>0</v>
      </c>
      <c r="F290" s="761">
        <f>+'c15'!AM164</f>
        <v>0</v>
      </c>
      <c r="G290" s="761">
        <f>+'c15'!AK168</f>
        <v>0</v>
      </c>
      <c r="H290" s="761">
        <f>+'c15'!AM168</f>
        <v>0</v>
      </c>
      <c r="I290" s="761">
        <f>+'c15'!AK172</f>
        <v>0</v>
      </c>
      <c r="J290" s="761">
        <f>+'c15'!AM172</f>
        <v>0</v>
      </c>
      <c r="K290" s="761">
        <f>+'c15'!AK173</f>
        <v>0</v>
      </c>
      <c r="L290" s="761">
        <f>+'c15'!AM173</f>
        <v>0</v>
      </c>
      <c r="M290" s="761">
        <f>+'c15'!AK174</f>
        <v>0</v>
      </c>
      <c r="N290" s="761">
        <f>+'c15'!AM174</f>
        <v>0</v>
      </c>
      <c r="O290" s="761">
        <f>+'c15'!AK175</f>
        <v>0</v>
      </c>
      <c r="P290" s="761">
        <f>+'c15'!AM175</f>
        <v>0</v>
      </c>
      <c r="Q290" s="761">
        <f>+'c15'!AK176</f>
        <v>0</v>
      </c>
      <c r="R290" s="761">
        <f>+'c15'!AM176</f>
        <v>0</v>
      </c>
      <c r="S290" s="761">
        <f>+'c15'!AK177</f>
        <v>0</v>
      </c>
      <c r="T290" s="762">
        <f>+'c15'!AM177</f>
        <v>0</v>
      </c>
    </row>
    <row r="291" spans="1:22" ht="14.25" customHeight="1">
      <c r="A291" s="92">
        <v>26</v>
      </c>
      <c r="B291" s="113" t="s">
        <v>958</v>
      </c>
      <c r="C291" s="761">
        <f>'c15'!AN109</f>
        <v>0</v>
      </c>
      <c r="D291" s="761">
        <f>'c15'!AP109</f>
        <v>0</v>
      </c>
      <c r="E291" s="761">
        <f>'c15'!AN164</f>
        <v>0</v>
      </c>
      <c r="F291" s="761">
        <f>'c15'!AP164</f>
        <v>0</v>
      </c>
      <c r="G291" s="761">
        <f>'c15'!AN168</f>
        <v>0</v>
      </c>
      <c r="H291" s="761">
        <f>'c15'!AP168</f>
        <v>0</v>
      </c>
      <c r="I291" s="761">
        <f>'c15'!AN172</f>
        <v>0</v>
      </c>
      <c r="J291" s="761">
        <f>'c15'!AP172</f>
        <v>0</v>
      </c>
      <c r="K291" s="761">
        <f>'c15'!AN173</f>
        <v>0</v>
      </c>
      <c r="L291" s="761">
        <f>'c15'!AP173</f>
        <v>0</v>
      </c>
      <c r="M291" s="761">
        <f>'c15'!AN174</f>
        <v>0</v>
      </c>
      <c r="N291" s="761">
        <f>'c15'!AP174</f>
        <v>0</v>
      </c>
      <c r="O291" s="761">
        <f>'c15'!AN175</f>
        <v>0</v>
      </c>
      <c r="P291" s="761">
        <f>'c15'!AP175</f>
        <v>0</v>
      </c>
      <c r="Q291" s="761">
        <f>'c15'!AN176</f>
        <v>0</v>
      </c>
      <c r="R291" s="761">
        <f>'c15'!AP176</f>
        <v>0</v>
      </c>
      <c r="S291" s="761">
        <f>'c15'!AN177</f>
        <v>0</v>
      </c>
      <c r="T291" s="762">
        <f>'c15'!AP177</f>
        <v>0</v>
      </c>
    </row>
    <row r="292" spans="1:22">
      <c r="A292" s="92">
        <v>27</v>
      </c>
      <c r="B292" s="113" t="s">
        <v>1141</v>
      </c>
      <c r="C292" s="761">
        <f>+'c15'!AQ109</f>
        <v>0</v>
      </c>
      <c r="D292" s="761">
        <f>+'c15'!AS109</f>
        <v>0</v>
      </c>
      <c r="E292" s="761">
        <f>+'c15'!AQ164</f>
        <v>0</v>
      </c>
      <c r="F292" s="761">
        <f>+'c15'!AS164</f>
        <v>0</v>
      </c>
      <c r="G292" s="761">
        <f>+'c15'!AQ168</f>
        <v>0</v>
      </c>
      <c r="H292" s="761">
        <f>+'c15'!AS168</f>
        <v>0</v>
      </c>
      <c r="I292" s="761">
        <f>+'c15'!AQ172</f>
        <v>0</v>
      </c>
      <c r="J292" s="761">
        <f>+'c15'!AS172</f>
        <v>0</v>
      </c>
      <c r="K292" s="761">
        <f>+'c15'!AQ173</f>
        <v>0</v>
      </c>
      <c r="L292" s="761">
        <f>+'c15'!AS173</f>
        <v>0</v>
      </c>
      <c r="M292" s="761">
        <f>+'c15'!AQ174</f>
        <v>0</v>
      </c>
      <c r="N292" s="761">
        <f>+'c15'!AS174</f>
        <v>0</v>
      </c>
      <c r="O292" s="761">
        <f>+'c15'!AQ175</f>
        <v>0</v>
      </c>
      <c r="P292" s="761">
        <f>+'c15'!AS175</f>
        <v>0</v>
      </c>
      <c r="Q292" s="761">
        <f>+'c15'!AQ176</f>
        <v>0</v>
      </c>
      <c r="R292" s="761">
        <f>+'c15'!AS176</f>
        <v>0</v>
      </c>
      <c r="S292" s="761">
        <f>+'c15'!AQ177</f>
        <v>0</v>
      </c>
      <c r="T292" s="763">
        <f>+'c15'!AS177</f>
        <v>0</v>
      </c>
      <c r="U292" s="764" t="str">
        <f>IF(E240&gt;=C292,"OK","Err")</f>
        <v>OK</v>
      </c>
      <c r="V292" s="765" t="str">
        <f>IF(F240&gt;=D292,"OK","Err")</f>
        <v>OK</v>
      </c>
    </row>
    <row r="293" spans="1:22">
      <c r="A293" s="92">
        <v>28</v>
      </c>
      <c r="B293" s="82" t="s">
        <v>1140</v>
      </c>
      <c r="C293" s="189">
        <v>0</v>
      </c>
      <c r="D293" s="189">
        <v>0</v>
      </c>
      <c r="E293" s="189">
        <v>0</v>
      </c>
      <c r="F293" s="189">
        <v>0</v>
      </c>
      <c r="G293" s="189">
        <v>0</v>
      </c>
      <c r="H293" s="189">
        <v>0</v>
      </c>
      <c r="I293" s="189">
        <v>0</v>
      </c>
      <c r="J293" s="189">
        <v>0</v>
      </c>
      <c r="K293" s="189">
        <v>0</v>
      </c>
      <c r="L293" s="189">
        <v>0</v>
      </c>
      <c r="M293" s="189">
        <v>0</v>
      </c>
      <c r="N293" s="189">
        <v>0</v>
      </c>
      <c r="O293" s="189">
        <v>0</v>
      </c>
      <c r="P293" s="189">
        <v>0</v>
      </c>
      <c r="Q293" s="189">
        <v>0</v>
      </c>
      <c r="R293" s="189">
        <v>0</v>
      </c>
      <c r="S293" s="188">
        <v>0</v>
      </c>
      <c r="T293" s="187">
        <v>0</v>
      </c>
    </row>
    <row r="294" spans="1:22">
      <c r="A294" s="92">
        <v>29</v>
      </c>
      <c r="B294" s="82" t="s">
        <v>952</v>
      </c>
      <c r="C294" s="761">
        <f>+'c15'!AT109</f>
        <v>0</v>
      </c>
      <c r="D294" s="761">
        <f>+'c15'!AV109</f>
        <v>0</v>
      </c>
      <c r="E294" s="761">
        <f>+'c15'!AT164</f>
        <v>0</v>
      </c>
      <c r="F294" s="761">
        <f>+'c15'!AV164</f>
        <v>0</v>
      </c>
      <c r="G294" s="761">
        <f>+'c15'!AT168</f>
        <v>0</v>
      </c>
      <c r="H294" s="761">
        <f>+'c15'!AV168</f>
        <v>0</v>
      </c>
      <c r="I294" s="761">
        <f>+'c15'!AT172</f>
        <v>0</v>
      </c>
      <c r="J294" s="761">
        <f>+'c15'!AV172</f>
        <v>0</v>
      </c>
      <c r="K294" s="761">
        <f>+'c15'!AT173</f>
        <v>0</v>
      </c>
      <c r="L294" s="761">
        <f>+'c15'!AV173</f>
        <v>0</v>
      </c>
      <c r="M294" s="761">
        <f>+'c15'!AT174</f>
        <v>0</v>
      </c>
      <c r="N294" s="761">
        <f>+'c15'!AV174</f>
        <v>0</v>
      </c>
      <c r="O294" s="761">
        <f>+'c15'!AT175</f>
        <v>0</v>
      </c>
      <c r="P294" s="761">
        <f>+'c15'!AV175</f>
        <v>0</v>
      </c>
      <c r="Q294" s="761">
        <f>+'c15'!AT176</f>
        <v>0</v>
      </c>
      <c r="R294" s="761">
        <f>+'c15'!AV176</f>
        <v>0</v>
      </c>
      <c r="S294" s="761">
        <f>+'c15'!AT177</f>
        <v>0</v>
      </c>
      <c r="T294" s="762">
        <f>+'c15'!AV177</f>
        <v>0</v>
      </c>
    </row>
    <row r="295" spans="1:22">
      <c r="A295" s="92">
        <v>30</v>
      </c>
      <c r="B295" s="82" t="s">
        <v>950</v>
      </c>
      <c r="C295" s="761">
        <f>+'c15'!AW109</f>
        <v>0</v>
      </c>
      <c r="D295" s="761">
        <f>+'c15'!AY109</f>
        <v>0</v>
      </c>
      <c r="E295" s="761">
        <f>+'c15'!AW164</f>
        <v>0</v>
      </c>
      <c r="F295" s="761">
        <f>+'c15'!AY164</f>
        <v>0</v>
      </c>
      <c r="G295" s="761">
        <f>+'c15'!AW168</f>
        <v>0</v>
      </c>
      <c r="H295" s="761">
        <f>+'c15'!AY168</f>
        <v>0</v>
      </c>
      <c r="I295" s="761">
        <f>+'c15'!AW172</f>
        <v>0</v>
      </c>
      <c r="J295" s="761">
        <f>+'c15'!AY172</f>
        <v>0</v>
      </c>
      <c r="K295" s="761">
        <f>+'c15'!AW173</f>
        <v>0</v>
      </c>
      <c r="L295" s="761">
        <f>+'c15'!AY173</f>
        <v>0</v>
      </c>
      <c r="M295" s="761">
        <f>+'c15'!AW174</f>
        <v>0</v>
      </c>
      <c r="N295" s="761">
        <f>+'c15'!AY174</f>
        <v>0</v>
      </c>
      <c r="O295" s="761">
        <f>+'c15'!AW175</f>
        <v>0</v>
      </c>
      <c r="P295" s="761">
        <f>+'c15'!AY175</f>
        <v>0</v>
      </c>
      <c r="Q295" s="761">
        <f>+'c15'!AW176</f>
        <v>0</v>
      </c>
      <c r="R295" s="761">
        <f>+'c15'!AY176</f>
        <v>0</v>
      </c>
      <c r="S295" s="761">
        <f>+'c15'!AW177</f>
        <v>0</v>
      </c>
      <c r="T295" s="762">
        <f>+'c15'!AY177</f>
        <v>0</v>
      </c>
    </row>
    <row r="296" spans="1:22">
      <c r="A296" s="92">
        <v>31</v>
      </c>
      <c r="B296" s="219" t="s">
        <v>948</v>
      </c>
      <c r="C296" s="189">
        <v>0</v>
      </c>
      <c r="D296" s="189">
        <v>0</v>
      </c>
      <c r="E296" s="189">
        <v>0</v>
      </c>
      <c r="F296" s="189">
        <v>0</v>
      </c>
      <c r="G296" s="189">
        <v>0</v>
      </c>
      <c r="H296" s="189">
        <v>0</v>
      </c>
      <c r="I296" s="189">
        <v>0</v>
      </c>
      <c r="J296" s="189">
        <v>0</v>
      </c>
      <c r="K296" s="189">
        <v>0</v>
      </c>
      <c r="L296" s="189">
        <v>0</v>
      </c>
      <c r="M296" s="189">
        <v>0</v>
      </c>
      <c r="N296" s="189">
        <v>0</v>
      </c>
      <c r="O296" s="189">
        <v>0</v>
      </c>
      <c r="P296" s="189">
        <v>0</v>
      </c>
      <c r="Q296" s="189">
        <v>0</v>
      </c>
      <c r="R296" s="189">
        <v>0</v>
      </c>
      <c r="S296" s="188">
        <v>0</v>
      </c>
      <c r="T296" s="187">
        <v>0</v>
      </c>
    </row>
    <row r="297" spans="1:22">
      <c r="A297" s="92">
        <v>32</v>
      </c>
      <c r="B297" s="82" t="s">
        <v>946</v>
      </c>
      <c r="C297" s="761">
        <f>+'c15'!AZ109</f>
        <v>0</v>
      </c>
      <c r="D297" s="761">
        <f>+'c15'!BB109</f>
        <v>0</v>
      </c>
      <c r="E297" s="761">
        <f>+'c15'!AZ164</f>
        <v>0</v>
      </c>
      <c r="F297" s="761">
        <f>+'c15'!BB164</f>
        <v>0</v>
      </c>
      <c r="G297" s="761">
        <f>+'c15'!AZ168</f>
        <v>0</v>
      </c>
      <c r="H297" s="761">
        <f>+'c15'!BB168</f>
        <v>0</v>
      </c>
      <c r="I297" s="761">
        <f>+'c15'!AZ172</f>
        <v>0</v>
      </c>
      <c r="J297" s="761">
        <f>+'c15'!BB172</f>
        <v>0</v>
      </c>
      <c r="K297" s="761">
        <f>+'c15'!AZ173</f>
        <v>0</v>
      </c>
      <c r="L297" s="761">
        <f>+'c15'!BB173</f>
        <v>0</v>
      </c>
      <c r="M297" s="761">
        <f>+'c15'!AZ174</f>
        <v>0</v>
      </c>
      <c r="N297" s="761">
        <f>+'c15'!BB174</f>
        <v>0</v>
      </c>
      <c r="O297" s="761">
        <f>+'c15'!AZ175</f>
        <v>0</v>
      </c>
      <c r="P297" s="761">
        <f>+'c15'!BB175</f>
        <v>0</v>
      </c>
      <c r="Q297" s="761">
        <f>+'c15'!AZ176</f>
        <v>0</v>
      </c>
      <c r="R297" s="761">
        <f>+'c15'!BB176</f>
        <v>0</v>
      </c>
      <c r="S297" s="761">
        <f>+'c15'!AZ177</f>
        <v>0</v>
      </c>
      <c r="T297" s="762">
        <f>+'c15'!BB177</f>
        <v>0</v>
      </c>
    </row>
    <row r="298" spans="1:22">
      <c r="A298" s="92">
        <v>33</v>
      </c>
      <c r="B298" s="82" t="s">
        <v>944</v>
      </c>
      <c r="C298" s="761">
        <f>+'c15'!BC109</f>
        <v>0</v>
      </c>
      <c r="D298" s="761">
        <f>+'c15'!BE109</f>
        <v>0</v>
      </c>
      <c r="E298" s="761">
        <f>+'c15'!BC164</f>
        <v>0</v>
      </c>
      <c r="F298" s="761">
        <f>+'c15'!BE164</f>
        <v>0</v>
      </c>
      <c r="G298" s="761">
        <f>+'c15'!BC168</f>
        <v>0</v>
      </c>
      <c r="H298" s="761">
        <f>+'c15'!BE168</f>
        <v>0</v>
      </c>
      <c r="I298" s="761">
        <f>+'c15'!BC172</f>
        <v>0</v>
      </c>
      <c r="J298" s="761">
        <f>+'c15'!BE172</f>
        <v>0</v>
      </c>
      <c r="K298" s="761">
        <f>+'c15'!BC173</f>
        <v>0</v>
      </c>
      <c r="L298" s="761">
        <f>+'c15'!BE173</f>
        <v>0</v>
      </c>
      <c r="M298" s="761">
        <f>+'c15'!BC174</f>
        <v>0</v>
      </c>
      <c r="N298" s="761">
        <f>+'c15'!BE174</f>
        <v>0</v>
      </c>
      <c r="O298" s="761">
        <f>+'c15'!BC175</f>
        <v>0</v>
      </c>
      <c r="P298" s="761">
        <f>+'c15'!BE175</f>
        <v>0</v>
      </c>
      <c r="Q298" s="761">
        <f>+'c15'!BC176</f>
        <v>0</v>
      </c>
      <c r="R298" s="761">
        <f>+'c15'!BE176</f>
        <v>0</v>
      </c>
      <c r="S298" s="761">
        <f>+'c15'!BC177</f>
        <v>0</v>
      </c>
      <c r="T298" s="762">
        <f>+'c15'!BE177</f>
        <v>0</v>
      </c>
    </row>
    <row r="299" spans="1:22" ht="27.6">
      <c r="A299" s="92">
        <v>34</v>
      </c>
      <c r="B299" s="113" t="s">
        <v>989</v>
      </c>
      <c r="C299" s="867">
        <v>0</v>
      </c>
      <c r="D299" s="867">
        <v>0</v>
      </c>
      <c r="E299" s="867">
        <v>0</v>
      </c>
      <c r="F299" s="867">
        <v>0</v>
      </c>
      <c r="G299" s="867">
        <v>0</v>
      </c>
      <c r="H299" s="867">
        <v>0</v>
      </c>
      <c r="I299" s="867">
        <v>0</v>
      </c>
      <c r="J299" s="867">
        <v>0</v>
      </c>
      <c r="K299" s="867">
        <v>0</v>
      </c>
      <c r="L299" s="867">
        <v>0</v>
      </c>
      <c r="M299" s="867">
        <v>0</v>
      </c>
      <c r="N299" s="867">
        <v>0</v>
      </c>
      <c r="O299" s="867">
        <v>0</v>
      </c>
      <c r="P299" s="867">
        <v>0</v>
      </c>
      <c r="Q299" s="867">
        <v>0</v>
      </c>
      <c r="R299" s="867">
        <v>0</v>
      </c>
      <c r="S299" s="867">
        <v>0</v>
      </c>
      <c r="T299" s="868">
        <v>0</v>
      </c>
    </row>
    <row r="300" spans="1:22">
      <c r="A300" s="92">
        <v>35</v>
      </c>
      <c r="B300" s="195" t="s">
        <v>1139</v>
      </c>
      <c r="C300" s="867">
        <v>0</v>
      </c>
      <c r="D300" s="867">
        <v>0</v>
      </c>
      <c r="E300" s="867">
        <v>0</v>
      </c>
      <c r="F300" s="867">
        <v>0</v>
      </c>
      <c r="G300" s="867">
        <v>0</v>
      </c>
      <c r="H300" s="867">
        <v>0</v>
      </c>
      <c r="I300" s="867">
        <v>0</v>
      </c>
      <c r="J300" s="867">
        <v>0</v>
      </c>
      <c r="K300" s="867">
        <v>0</v>
      </c>
      <c r="L300" s="867">
        <v>0</v>
      </c>
      <c r="M300" s="867">
        <v>0</v>
      </c>
      <c r="N300" s="867">
        <v>0</v>
      </c>
      <c r="O300" s="867">
        <v>0</v>
      </c>
      <c r="P300" s="867">
        <v>0</v>
      </c>
      <c r="Q300" s="867">
        <v>0</v>
      </c>
      <c r="R300" s="867">
        <v>0</v>
      </c>
      <c r="S300" s="867">
        <v>0</v>
      </c>
      <c r="T300" s="868">
        <v>0</v>
      </c>
    </row>
    <row r="301" spans="1:22">
      <c r="A301" s="92">
        <v>36</v>
      </c>
      <c r="B301" s="82" t="s">
        <v>1138</v>
      </c>
      <c r="C301" s="761">
        <f>+'c15'!BF109</f>
        <v>0</v>
      </c>
      <c r="D301" s="761">
        <f>+'c15'!BH109</f>
        <v>0</v>
      </c>
      <c r="E301" s="761">
        <f>+'c15'!BF164</f>
        <v>0</v>
      </c>
      <c r="F301" s="761">
        <f>+'c15'!BH164</f>
        <v>0</v>
      </c>
      <c r="G301" s="761">
        <f>+'c15'!BF168</f>
        <v>0</v>
      </c>
      <c r="H301" s="761">
        <f>+'c15'!BH168</f>
        <v>0</v>
      </c>
      <c r="I301" s="761">
        <f>+'c15'!BF172</f>
        <v>0</v>
      </c>
      <c r="J301" s="761">
        <f>+'c15'!BH172</f>
        <v>0</v>
      </c>
      <c r="K301" s="761">
        <f>+'c15'!BF173</f>
        <v>0</v>
      </c>
      <c r="L301" s="761">
        <f>+'c15'!BH173</f>
        <v>0</v>
      </c>
      <c r="M301" s="761">
        <f>+'c15'!BF174</f>
        <v>0</v>
      </c>
      <c r="N301" s="761">
        <f>+'c15'!BH174</f>
        <v>0</v>
      </c>
      <c r="O301" s="761">
        <f>+'c15'!BF175</f>
        <v>0</v>
      </c>
      <c r="P301" s="761">
        <f>+'c15'!BH175</f>
        <v>0</v>
      </c>
      <c r="Q301" s="761">
        <f>+'c15'!BF176</f>
        <v>0</v>
      </c>
      <c r="R301" s="761">
        <f>+'c15'!BH176</f>
        <v>0</v>
      </c>
      <c r="S301" s="761">
        <f>+'c15'!BF177</f>
        <v>0</v>
      </c>
      <c r="T301" s="762">
        <f>+'c15'!BH177</f>
        <v>0</v>
      </c>
    </row>
    <row r="302" spans="1:22">
      <c r="A302" s="92">
        <v>37</v>
      </c>
      <c r="B302" s="82" t="s">
        <v>940</v>
      </c>
      <c r="C302" s="761">
        <f>+'c15'!BI109</f>
        <v>0</v>
      </c>
      <c r="D302" s="761">
        <f>+'c15'!BK109</f>
        <v>0</v>
      </c>
      <c r="E302" s="761">
        <f>+'c15'!BI164</f>
        <v>0</v>
      </c>
      <c r="F302" s="761">
        <f>+'c15'!BK164</f>
        <v>0</v>
      </c>
      <c r="G302" s="761">
        <f>+'c15'!BI168</f>
        <v>0</v>
      </c>
      <c r="H302" s="761">
        <f>+'c15'!BK168</f>
        <v>0</v>
      </c>
      <c r="I302" s="761">
        <f>+'c15'!BI172</f>
        <v>0</v>
      </c>
      <c r="J302" s="761">
        <f>+'c15'!BK172</f>
        <v>0</v>
      </c>
      <c r="K302" s="761">
        <f>+'c15'!BI173</f>
        <v>0</v>
      </c>
      <c r="L302" s="761">
        <f>+'c15'!BK173</f>
        <v>0</v>
      </c>
      <c r="M302" s="761">
        <f>+'c15'!BI174</f>
        <v>0</v>
      </c>
      <c r="N302" s="761">
        <f>+'c15'!BK174</f>
        <v>0</v>
      </c>
      <c r="O302" s="761">
        <f>+'c15'!BI175</f>
        <v>0</v>
      </c>
      <c r="P302" s="761">
        <f>+'c15'!BK175</f>
        <v>0</v>
      </c>
      <c r="Q302" s="761">
        <f>+'c15'!BI176</f>
        <v>0</v>
      </c>
      <c r="R302" s="761">
        <f>+'c15'!BK176</f>
        <v>0</v>
      </c>
      <c r="S302" s="761">
        <f>+'c15'!BI177</f>
        <v>0</v>
      </c>
      <c r="T302" s="762">
        <f>+'c15'!BK177</f>
        <v>0</v>
      </c>
    </row>
    <row r="303" spans="1:22" s="218" customFormat="1">
      <c r="A303" s="92">
        <v>38</v>
      </c>
      <c r="B303" s="82" t="s">
        <v>1137</v>
      </c>
      <c r="C303" s="761">
        <f>+'c15'!BL109</f>
        <v>0</v>
      </c>
      <c r="D303" s="761">
        <f>+'c15'!BN109</f>
        <v>0</v>
      </c>
      <c r="E303" s="761">
        <f>+'c15'!BL164</f>
        <v>0</v>
      </c>
      <c r="F303" s="761">
        <f>+'c15'!BN164</f>
        <v>0</v>
      </c>
      <c r="G303" s="761">
        <f>+'c15'!BL168</f>
        <v>0</v>
      </c>
      <c r="H303" s="761">
        <f>+'c15'!BN168</f>
        <v>0</v>
      </c>
      <c r="I303" s="761">
        <f>+'c15'!BL172</f>
        <v>0</v>
      </c>
      <c r="J303" s="761">
        <f>+'c15'!BN172</f>
        <v>0</v>
      </c>
      <c r="K303" s="761">
        <f>+'c15'!BL173</f>
        <v>0</v>
      </c>
      <c r="L303" s="761">
        <f>+'c15'!BN173</f>
        <v>0</v>
      </c>
      <c r="M303" s="761">
        <f>+'c15'!BL174</f>
        <v>0</v>
      </c>
      <c r="N303" s="761">
        <f>+'c15'!BN174</f>
        <v>0</v>
      </c>
      <c r="O303" s="761">
        <f>+'c15'!BL175</f>
        <v>0</v>
      </c>
      <c r="P303" s="761">
        <f>+'c15'!BN175</f>
        <v>0</v>
      </c>
      <c r="Q303" s="761">
        <f>+'c15'!BL176</f>
        <v>0</v>
      </c>
      <c r="R303" s="761">
        <f>+'c15'!BN176</f>
        <v>0</v>
      </c>
      <c r="S303" s="761">
        <f>+'c15'!BL177</f>
        <v>0</v>
      </c>
      <c r="T303" s="762">
        <f>+'c15'!BN177</f>
        <v>0</v>
      </c>
    </row>
    <row r="304" spans="1:22">
      <c r="A304" s="92">
        <v>39</v>
      </c>
      <c r="B304" s="217" t="s">
        <v>1136</v>
      </c>
      <c r="C304" s="761">
        <f>+'c15'!BO109</f>
        <v>0</v>
      </c>
      <c r="D304" s="761">
        <f>+'c15'!BQ109</f>
        <v>0</v>
      </c>
      <c r="E304" s="761">
        <f>+'c15'!BO164</f>
        <v>0</v>
      </c>
      <c r="F304" s="761">
        <f>+'c15'!BQ164</f>
        <v>0</v>
      </c>
      <c r="G304" s="761">
        <f>+'c15'!BO168</f>
        <v>0</v>
      </c>
      <c r="H304" s="761">
        <f>+'c15'!BQ168</f>
        <v>0</v>
      </c>
      <c r="I304" s="761">
        <f>+'c15'!BO172</f>
        <v>0</v>
      </c>
      <c r="J304" s="761">
        <f>+'c15'!BQ172</f>
        <v>0</v>
      </c>
      <c r="K304" s="761">
        <f>+'c15'!BO173</f>
        <v>0</v>
      </c>
      <c r="L304" s="761">
        <f>+'c15'!BQ173</f>
        <v>0</v>
      </c>
      <c r="M304" s="761">
        <f>+'c15'!BO174</f>
        <v>0</v>
      </c>
      <c r="N304" s="761">
        <f>+'c15'!BQ174</f>
        <v>0</v>
      </c>
      <c r="O304" s="761">
        <f>+'c15'!BO175</f>
        <v>0</v>
      </c>
      <c r="P304" s="761">
        <f>+'c15'!BQ175</f>
        <v>0</v>
      </c>
      <c r="Q304" s="761">
        <f>+'c15'!BO176</f>
        <v>0</v>
      </c>
      <c r="R304" s="761">
        <f>+'c15'!BQ176</f>
        <v>0</v>
      </c>
      <c r="S304" s="761">
        <f>+'c15'!BO177</f>
        <v>0</v>
      </c>
      <c r="T304" s="762">
        <f>+'c15'!BQ177</f>
        <v>0</v>
      </c>
    </row>
    <row r="305" spans="1:20">
      <c r="A305" s="92">
        <v>40</v>
      </c>
      <c r="B305" s="82" t="s">
        <v>934</v>
      </c>
      <c r="C305" s="189">
        <v>0</v>
      </c>
      <c r="D305" s="189">
        <v>0</v>
      </c>
      <c r="E305" s="189">
        <v>0</v>
      </c>
      <c r="F305" s="189">
        <v>0</v>
      </c>
      <c r="G305" s="189">
        <v>0</v>
      </c>
      <c r="H305" s="189">
        <v>0</v>
      </c>
      <c r="I305" s="189">
        <v>0</v>
      </c>
      <c r="J305" s="189">
        <v>0</v>
      </c>
      <c r="K305" s="189">
        <v>0</v>
      </c>
      <c r="L305" s="189">
        <v>0</v>
      </c>
      <c r="M305" s="189">
        <v>0</v>
      </c>
      <c r="N305" s="189">
        <v>0</v>
      </c>
      <c r="O305" s="189">
        <v>0</v>
      </c>
      <c r="P305" s="189">
        <v>0</v>
      </c>
      <c r="Q305" s="189">
        <v>0</v>
      </c>
      <c r="R305" s="189">
        <v>0</v>
      </c>
      <c r="S305" s="188">
        <v>0</v>
      </c>
      <c r="T305" s="187">
        <v>0</v>
      </c>
    </row>
    <row r="306" spans="1:20">
      <c r="A306" s="92">
        <v>41</v>
      </c>
      <c r="B306" s="82" t="s">
        <v>932</v>
      </c>
      <c r="C306" s="189">
        <v>0</v>
      </c>
      <c r="D306" s="189">
        <v>0</v>
      </c>
      <c r="E306" s="189">
        <v>0</v>
      </c>
      <c r="F306" s="189">
        <v>0</v>
      </c>
      <c r="G306" s="189">
        <v>0</v>
      </c>
      <c r="H306" s="189">
        <v>0</v>
      </c>
      <c r="I306" s="189">
        <v>0</v>
      </c>
      <c r="J306" s="189">
        <v>0</v>
      </c>
      <c r="K306" s="189">
        <v>0</v>
      </c>
      <c r="L306" s="189">
        <v>0</v>
      </c>
      <c r="M306" s="189">
        <v>0</v>
      </c>
      <c r="N306" s="189">
        <v>0</v>
      </c>
      <c r="O306" s="189">
        <v>0</v>
      </c>
      <c r="P306" s="189">
        <v>0</v>
      </c>
      <c r="Q306" s="189">
        <v>0</v>
      </c>
      <c r="R306" s="189">
        <v>0</v>
      </c>
      <c r="S306" s="188">
        <v>0</v>
      </c>
      <c r="T306" s="187">
        <v>0</v>
      </c>
    </row>
    <row r="307" spans="1:20">
      <c r="A307" s="92">
        <v>42</v>
      </c>
      <c r="B307" s="82" t="s">
        <v>930</v>
      </c>
      <c r="C307" s="761">
        <f>+'c15'!BR109</f>
        <v>0</v>
      </c>
      <c r="D307" s="761">
        <f>+'c15'!BT109</f>
        <v>0</v>
      </c>
      <c r="E307" s="761">
        <f>+'c15'!BR164</f>
        <v>0</v>
      </c>
      <c r="F307" s="761">
        <f>+'c15'!BT164</f>
        <v>0</v>
      </c>
      <c r="G307" s="761">
        <f>+'c15'!BR168</f>
        <v>0</v>
      </c>
      <c r="H307" s="761">
        <f>+'c15'!BT168</f>
        <v>0</v>
      </c>
      <c r="I307" s="761">
        <f>+'c15'!BR172</f>
        <v>0</v>
      </c>
      <c r="J307" s="761">
        <f>+'c15'!BT172</f>
        <v>0</v>
      </c>
      <c r="K307" s="761">
        <f>+'c15'!BR173</f>
        <v>0</v>
      </c>
      <c r="L307" s="761">
        <f>+'c15'!BT173</f>
        <v>0</v>
      </c>
      <c r="M307" s="761">
        <f>+'c15'!BR174</f>
        <v>0</v>
      </c>
      <c r="N307" s="761">
        <f>+'c15'!BT174</f>
        <v>0</v>
      </c>
      <c r="O307" s="761">
        <f>+'c15'!BR175</f>
        <v>0</v>
      </c>
      <c r="P307" s="761">
        <f>+'c15'!BT175</f>
        <v>0</v>
      </c>
      <c r="Q307" s="761">
        <f>+'c15'!BR176</f>
        <v>0</v>
      </c>
      <c r="R307" s="761">
        <f>+'c15'!BT176</f>
        <v>0</v>
      </c>
      <c r="S307" s="761">
        <f>+'c15'!BR177</f>
        <v>0</v>
      </c>
      <c r="T307" s="762">
        <f>+'c15'!BT177</f>
        <v>0</v>
      </c>
    </row>
    <row r="308" spans="1:20">
      <c r="A308" s="92">
        <v>43</v>
      </c>
      <c r="B308" s="113" t="s">
        <v>928</v>
      </c>
      <c r="C308" s="189">
        <v>0</v>
      </c>
      <c r="D308" s="189">
        <v>0</v>
      </c>
      <c r="E308" s="189">
        <v>0</v>
      </c>
      <c r="F308" s="189">
        <v>0</v>
      </c>
      <c r="G308" s="189">
        <v>0</v>
      </c>
      <c r="H308" s="189">
        <v>0</v>
      </c>
      <c r="I308" s="189">
        <v>0</v>
      </c>
      <c r="J308" s="189">
        <v>0</v>
      </c>
      <c r="K308" s="189">
        <v>0</v>
      </c>
      <c r="L308" s="189">
        <v>0</v>
      </c>
      <c r="M308" s="189">
        <v>0</v>
      </c>
      <c r="N308" s="189">
        <v>0</v>
      </c>
      <c r="O308" s="189">
        <v>0</v>
      </c>
      <c r="P308" s="189">
        <v>0</v>
      </c>
      <c r="Q308" s="189">
        <v>0</v>
      </c>
      <c r="R308" s="189">
        <v>0</v>
      </c>
      <c r="S308" s="188">
        <v>0</v>
      </c>
      <c r="T308" s="187">
        <v>0</v>
      </c>
    </row>
    <row r="309" spans="1:20">
      <c r="A309" s="92">
        <v>44</v>
      </c>
      <c r="B309" s="113" t="s">
        <v>1135</v>
      </c>
      <c r="C309" s="761">
        <f>+'c15'!BU109</f>
        <v>0</v>
      </c>
      <c r="D309" s="761">
        <f>+'c15'!BW109</f>
        <v>0</v>
      </c>
      <c r="E309" s="761">
        <f>+'c15'!BU164</f>
        <v>0</v>
      </c>
      <c r="F309" s="761">
        <f>+'c15'!BW164</f>
        <v>0</v>
      </c>
      <c r="G309" s="761">
        <f>+'c15'!BU168</f>
        <v>0</v>
      </c>
      <c r="H309" s="761">
        <f>+'c15'!BW168</f>
        <v>0</v>
      </c>
      <c r="I309" s="761">
        <f>+'c15'!BU172</f>
        <v>0</v>
      </c>
      <c r="J309" s="761">
        <f>+'c15'!BW172</f>
        <v>0</v>
      </c>
      <c r="K309" s="761">
        <f>+'c15'!BU173</f>
        <v>0</v>
      </c>
      <c r="L309" s="761">
        <f>+'c15'!BW173</f>
        <v>0</v>
      </c>
      <c r="M309" s="761">
        <f>+'c15'!BU174</f>
        <v>0</v>
      </c>
      <c r="N309" s="761">
        <f>+'c15'!BW174</f>
        <v>0</v>
      </c>
      <c r="O309" s="761">
        <f>+'c15'!BU175</f>
        <v>0</v>
      </c>
      <c r="P309" s="761">
        <f>+'c15'!BW175</f>
        <v>0</v>
      </c>
      <c r="Q309" s="761">
        <f>+'c15'!BU176</f>
        <v>0</v>
      </c>
      <c r="R309" s="761">
        <f>+'c15'!BW176</f>
        <v>0</v>
      </c>
      <c r="S309" s="761">
        <f>+'c15'!BU177</f>
        <v>0</v>
      </c>
      <c r="T309" s="762">
        <f>+'c15'!BW177</f>
        <v>0</v>
      </c>
    </row>
    <row r="310" spans="1:20">
      <c r="A310" s="92">
        <v>45</v>
      </c>
      <c r="B310" s="113" t="s">
        <v>1134</v>
      </c>
      <c r="C310" s="189">
        <v>0</v>
      </c>
      <c r="D310" s="189">
        <v>0</v>
      </c>
      <c r="E310" s="189">
        <v>0</v>
      </c>
      <c r="F310" s="189">
        <v>0</v>
      </c>
      <c r="G310" s="189">
        <v>0</v>
      </c>
      <c r="H310" s="189">
        <v>0</v>
      </c>
      <c r="I310" s="189">
        <v>0</v>
      </c>
      <c r="J310" s="189">
        <v>0</v>
      </c>
      <c r="K310" s="189">
        <v>0</v>
      </c>
      <c r="L310" s="189">
        <v>0</v>
      </c>
      <c r="M310" s="189">
        <v>0</v>
      </c>
      <c r="N310" s="189">
        <v>0</v>
      </c>
      <c r="O310" s="189">
        <v>0</v>
      </c>
      <c r="P310" s="189">
        <v>0</v>
      </c>
      <c r="Q310" s="189">
        <v>0</v>
      </c>
      <c r="R310" s="189">
        <v>0</v>
      </c>
      <c r="S310" s="188">
        <v>0</v>
      </c>
      <c r="T310" s="187">
        <v>0</v>
      </c>
    </row>
    <row r="311" spans="1:20">
      <c r="A311" s="92">
        <v>46</v>
      </c>
      <c r="B311" s="82" t="s">
        <v>922</v>
      </c>
      <c r="C311" s="761">
        <f>+'c15'!CD109</f>
        <v>0</v>
      </c>
      <c r="D311" s="761">
        <f>+'c15'!CF109</f>
        <v>0</v>
      </c>
      <c r="E311" s="761">
        <f>+'c15'!CD164</f>
        <v>0</v>
      </c>
      <c r="F311" s="761">
        <f>+'c15'!CF164</f>
        <v>0</v>
      </c>
      <c r="G311" s="761">
        <f>+'c15'!CD168</f>
        <v>0</v>
      </c>
      <c r="H311" s="761">
        <f>+'c15'!CF168</f>
        <v>0</v>
      </c>
      <c r="I311" s="761">
        <f>+'c15'!CD172</f>
        <v>0</v>
      </c>
      <c r="J311" s="761">
        <f>+'c15'!CF172</f>
        <v>0</v>
      </c>
      <c r="K311" s="761">
        <f>+'c15'!CD173</f>
        <v>0</v>
      </c>
      <c r="L311" s="761">
        <f>+'c15'!CF173</f>
        <v>0</v>
      </c>
      <c r="M311" s="761">
        <f>+'c15'!CD174</f>
        <v>0</v>
      </c>
      <c r="N311" s="761">
        <f>+'c15'!CF174</f>
        <v>0</v>
      </c>
      <c r="O311" s="761">
        <f>+'c15'!CD175</f>
        <v>0</v>
      </c>
      <c r="P311" s="761">
        <f>+'c15'!CF175</f>
        <v>0</v>
      </c>
      <c r="Q311" s="761">
        <f>+'c15'!CD176</f>
        <v>0</v>
      </c>
      <c r="R311" s="761">
        <f>+'c15'!CF176</f>
        <v>0</v>
      </c>
      <c r="S311" s="761">
        <f>+'c15'!CD177</f>
        <v>0</v>
      </c>
      <c r="T311" s="762">
        <f>+'c15'!CF177</f>
        <v>0</v>
      </c>
    </row>
    <row r="312" spans="1:20">
      <c r="A312" s="92">
        <v>47</v>
      </c>
      <c r="B312" s="82" t="s">
        <v>920</v>
      </c>
      <c r="C312" s="761">
        <f>+'c15'!CG109</f>
        <v>0</v>
      </c>
      <c r="D312" s="761">
        <f>+'c15'!CI109</f>
        <v>0</v>
      </c>
      <c r="E312" s="761">
        <f>+'c15'!CG164</f>
        <v>0</v>
      </c>
      <c r="F312" s="761">
        <f>+'c15'!CI164</f>
        <v>0</v>
      </c>
      <c r="G312" s="761">
        <f>+'c15'!CG168</f>
        <v>0</v>
      </c>
      <c r="H312" s="761">
        <f>+'c15'!CI168</f>
        <v>0</v>
      </c>
      <c r="I312" s="761">
        <f>+'c15'!CG172</f>
        <v>0</v>
      </c>
      <c r="J312" s="761">
        <f>+'c15'!CI172</f>
        <v>0</v>
      </c>
      <c r="K312" s="761">
        <f>+'c15'!CG173</f>
        <v>0</v>
      </c>
      <c r="L312" s="761">
        <f>+'c15'!CI173</f>
        <v>0</v>
      </c>
      <c r="M312" s="761">
        <f>+'c15'!CG174</f>
        <v>0</v>
      </c>
      <c r="N312" s="761">
        <f>+'c15'!CI174</f>
        <v>0</v>
      </c>
      <c r="O312" s="761">
        <f>+'c15'!CG175</f>
        <v>0</v>
      </c>
      <c r="P312" s="761">
        <f>+'c15'!CI175</f>
        <v>0</v>
      </c>
      <c r="Q312" s="761">
        <f>+'c15'!CG176</f>
        <v>0</v>
      </c>
      <c r="R312" s="761">
        <f>+'c15'!CI176</f>
        <v>0</v>
      </c>
      <c r="S312" s="761">
        <f>+'c15'!CG177</f>
        <v>0</v>
      </c>
      <c r="T312" s="762">
        <f>+'c15'!CI177</f>
        <v>0</v>
      </c>
    </row>
    <row r="313" spans="1:20">
      <c r="A313" s="92">
        <v>48</v>
      </c>
      <c r="B313" s="82" t="s">
        <v>918</v>
      </c>
      <c r="C313" s="761">
        <f>+'c15'!CJ109</f>
        <v>0</v>
      </c>
      <c r="D313" s="761">
        <f>+'c15'!CL109</f>
        <v>0</v>
      </c>
      <c r="E313" s="761">
        <f>+'c15'!CJ164</f>
        <v>0</v>
      </c>
      <c r="F313" s="761">
        <f>+'c15'!CL164</f>
        <v>0</v>
      </c>
      <c r="G313" s="761">
        <f>+'c15'!CJ168</f>
        <v>0</v>
      </c>
      <c r="H313" s="761">
        <f>+'c15'!CL168</f>
        <v>0</v>
      </c>
      <c r="I313" s="761">
        <f>+'c15'!CJ172</f>
        <v>0</v>
      </c>
      <c r="J313" s="761">
        <f>+'c15'!CL172</f>
        <v>0</v>
      </c>
      <c r="K313" s="761">
        <f>+'c15'!CJ173</f>
        <v>0</v>
      </c>
      <c r="L313" s="761">
        <f>+'c15'!CL173</f>
        <v>0</v>
      </c>
      <c r="M313" s="761">
        <f>+'c15'!CJ174</f>
        <v>0</v>
      </c>
      <c r="N313" s="761">
        <f>+'c15'!CL174</f>
        <v>0</v>
      </c>
      <c r="O313" s="761">
        <f>+'c15'!CJ175</f>
        <v>0</v>
      </c>
      <c r="P313" s="761">
        <f>+'c15'!CL175</f>
        <v>0</v>
      </c>
      <c r="Q313" s="761">
        <f>+'c15'!CJ176</f>
        <v>0</v>
      </c>
      <c r="R313" s="761">
        <f>+'c15'!CL176</f>
        <v>0</v>
      </c>
      <c r="S313" s="761">
        <f>+'c15'!CJ177</f>
        <v>0</v>
      </c>
      <c r="T313" s="762">
        <f>+'c15'!CL177</f>
        <v>0</v>
      </c>
    </row>
    <row r="314" spans="1:20" ht="27.6">
      <c r="A314" s="92">
        <v>49</v>
      </c>
      <c r="B314" s="113" t="s">
        <v>916</v>
      </c>
      <c r="C314" s="761">
        <f>+'c15'!CV109</f>
        <v>0</v>
      </c>
      <c r="D314" s="761">
        <f>+'c15'!CX109</f>
        <v>0</v>
      </c>
      <c r="E314" s="761">
        <f>+'c15'!CV164</f>
        <v>0</v>
      </c>
      <c r="F314" s="761">
        <f>+'c15'!CX164</f>
        <v>0</v>
      </c>
      <c r="G314" s="761">
        <f>+'c15'!CV168</f>
        <v>0</v>
      </c>
      <c r="H314" s="761">
        <f>+'c15'!CX168</f>
        <v>0</v>
      </c>
      <c r="I314" s="761">
        <f>+'c15'!CV172</f>
        <v>0</v>
      </c>
      <c r="J314" s="761">
        <f>+'c15'!CX172</f>
        <v>0</v>
      </c>
      <c r="K314" s="761">
        <f>+'c15'!CV173</f>
        <v>0</v>
      </c>
      <c r="L314" s="761">
        <f>+'c15'!CX173</f>
        <v>0</v>
      </c>
      <c r="M314" s="761">
        <f>+'c15'!CV174</f>
        <v>0</v>
      </c>
      <c r="N314" s="761">
        <f>+'c15'!CX174</f>
        <v>0</v>
      </c>
      <c r="O314" s="761">
        <f>+'c15'!CV175</f>
        <v>0</v>
      </c>
      <c r="P314" s="761">
        <f>+'c15'!CX175</f>
        <v>0</v>
      </c>
      <c r="Q314" s="761">
        <f>+'c15'!CV176</f>
        <v>0</v>
      </c>
      <c r="R314" s="761">
        <f>+'c15'!CX176</f>
        <v>0</v>
      </c>
      <c r="S314" s="761">
        <f>+'c15'!CV177</f>
        <v>0</v>
      </c>
      <c r="T314" s="762">
        <f>+'c15'!CX177</f>
        <v>0</v>
      </c>
    </row>
    <row r="315" spans="1:20">
      <c r="A315" s="92">
        <v>50</v>
      </c>
      <c r="B315" s="82" t="s">
        <v>914</v>
      </c>
      <c r="C315" s="189">
        <v>0</v>
      </c>
      <c r="D315" s="189">
        <v>0</v>
      </c>
      <c r="E315" s="189">
        <v>0</v>
      </c>
      <c r="F315" s="189">
        <v>0</v>
      </c>
      <c r="G315" s="189">
        <v>0</v>
      </c>
      <c r="H315" s="189">
        <v>0</v>
      </c>
      <c r="I315" s="189">
        <v>0</v>
      </c>
      <c r="J315" s="189">
        <v>0</v>
      </c>
      <c r="K315" s="189">
        <v>0</v>
      </c>
      <c r="L315" s="189">
        <v>0</v>
      </c>
      <c r="M315" s="189">
        <v>0</v>
      </c>
      <c r="N315" s="189">
        <v>0</v>
      </c>
      <c r="O315" s="189">
        <v>0</v>
      </c>
      <c r="P315" s="189">
        <v>0</v>
      </c>
      <c r="Q315" s="189">
        <v>0</v>
      </c>
      <c r="R315" s="189">
        <v>0</v>
      </c>
      <c r="S315" s="188">
        <v>0</v>
      </c>
      <c r="T315" s="187">
        <v>0</v>
      </c>
    </row>
    <row r="316" spans="1:20" ht="27.6">
      <c r="A316" s="120">
        <v>51</v>
      </c>
      <c r="B316" s="113" t="s">
        <v>988</v>
      </c>
      <c r="C316" s="189">
        <v>0</v>
      </c>
      <c r="D316" s="189">
        <v>0</v>
      </c>
      <c r="E316" s="189">
        <v>0</v>
      </c>
      <c r="F316" s="189">
        <v>0</v>
      </c>
      <c r="G316" s="189">
        <v>0</v>
      </c>
      <c r="H316" s="189">
        <v>0</v>
      </c>
      <c r="I316" s="189">
        <v>0</v>
      </c>
      <c r="J316" s="189">
        <v>0</v>
      </c>
      <c r="K316" s="189">
        <v>0</v>
      </c>
      <c r="L316" s="189">
        <v>0</v>
      </c>
      <c r="M316" s="189">
        <v>0</v>
      </c>
      <c r="N316" s="189">
        <v>0</v>
      </c>
      <c r="O316" s="189">
        <v>0</v>
      </c>
      <c r="P316" s="189">
        <v>0</v>
      </c>
      <c r="Q316" s="189">
        <v>0</v>
      </c>
      <c r="R316" s="189">
        <v>0</v>
      </c>
      <c r="S316" s="188">
        <v>0</v>
      </c>
      <c r="T316" s="187">
        <v>0</v>
      </c>
    </row>
    <row r="317" spans="1:20" ht="18.75" customHeight="1">
      <c r="A317" s="92">
        <v>52</v>
      </c>
      <c r="B317" s="216" t="s">
        <v>912</v>
      </c>
      <c r="C317" s="189">
        <v>0</v>
      </c>
      <c r="D317" s="189">
        <v>0</v>
      </c>
      <c r="E317" s="189">
        <v>0</v>
      </c>
      <c r="F317" s="189">
        <v>0</v>
      </c>
      <c r="G317" s="189">
        <v>0</v>
      </c>
      <c r="H317" s="189">
        <v>0</v>
      </c>
      <c r="I317" s="189">
        <v>0</v>
      </c>
      <c r="J317" s="189">
        <v>0</v>
      </c>
      <c r="K317" s="189">
        <v>0</v>
      </c>
      <c r="L317" s="189">
        <v>0</v>
      </c>
      <c r="M317" s="189">
        <v>0</v>
      </c>
      <c r="N317" s="189">
        <v>0</v>
      </c>
      <c r="O317" s="189">
        <v>0</v>
      </c>
      <c r="P317" s="189">
        <v>0</v>
      </c>
      <c r="Q317" s="189">
        <v>0</v>
      </c>
      <c r="R317" s="189">
        <v>0</v>
      </c>
      <c r="S317" s="188">
        <v>0</v>
      </c>
      <c r="T317" s="187">
        <v>0</v>
      </c>
    </row>
    <row r="318" spans="1:20" ht="45.75" customHeight="1">
      <c r="A318" s="92">
        <v>53</v>
      </c>
      <c r="B318" s="191" t="s">
        <v>987</v>
      </c>
      <c r="C318" s="189">
        <v>0</v>
      </c>
      <c r="D318" s="189">
        <v>0</v>
      </c>
      <c r="E318" s="189">
        <v>0</v>
      </c>
      <c r="F318" s="189">
        <v>0</v>
      </c>
      <c r="G318" s="189">
        <v>0</v>
      </c>
      <c r="H318" s="189">
        <v>0</v>
      </c>
      <c r="I318" s="189">
        <v>0</v>
      </c>
      <c r="J318" s="189">
        <v>0</v>
      </c>
      <c r="K318" s="189">
        <v>0</v>
      </c>
      <c r="L318" s="189">
        <v>0</v>
      </c>
      <c r="M318" s="189">
        <v>0</v>
      </c>
      <c r="N318" s="189">
        <v>0</v>
      </c>
      <c r="O318" s="189">
        <v>0</v>
      </c>
      <c r="P318" s="189">
        <v>0</v>
      </c>
      <c r="Q318" s="189">
        <v>0</v>
      </c>
      <c r="R318" s="189">
        <v>0</v>
      </c>
      <c r="S318" s="188">
        <v>0</v>
      </c>
      <c r="T318" s="187">
        <v>0</v>
      </c>
    </row>
    <row r="319" spans="1:20" ht="30.75" customHeight="1">
      <c r="A319" s="92">
        <v>54</v>
      </c>
      <c r="B319" s="216" t="s">
        <v>910</v>
      </c>
      <c r="C319" s="189">
        <v>0</v>
      </c>
      <c r="D319" s="189">
        <v>0</v>
      </c>
      <c r="E319" s="189">
        <v>0</v>
      </c>
      <c r="F319" s="189">
        <v>0</v>
      </c>
      <c r="G319" s="189">
        <v>0</v>
      </c>
      <c r="H319" s="189">
        <v>0</v>
      </c>
      <c r="I319" s="189">
        <v>0</v>
      </c>
      <c r="J319" s="189">
        <v>0</v>
      </c>
      <c r="K319" s="189">
        <v>0</v>
      </c>
      <c r="L319" s="189">
        <v>0</v>
      </c>
      <c r="M319" s="189">
        <v>0</v>
      </c>
      <c r="N319" s="189">
        <v>0</v>
      </c>
      <c r="O319" s="189">
        <v>0</v>
      </c>
      <c r="P319" s="189">
        <v>0</v>
      </c>
      <c r="Q319" s="189">
        <v>0</v>
      </c>
      <c r="R319" s="189">
        <v>0</v>
      </c>
      <c r="S319" s="188">
        <v>0</v>
      </c>
      <c r="T319" s="187">
        <v>0</v>
      </c>
    </row>
    <row r="320" spans="1:20">
      <c r="A320" s="120">
        <v>55</v>
      </c>
      <c r="B320" s="215" t="s">
        <v>908</v>
      </c>
      <c r="C320" s="761">
        <f>+'c15'!CM109+'c15'!CP109+'c15'!CY109</f>
        <v>0</v>
      </c>
      <c r="D320" s="761">
        <f>+'c15'!CO109+'c15'!CR109+'c15'!DA109</f>
        <v>0</v>
      </c>
      <c r="E320" s="761">
        <f>+'c15'!CM164+'c15'!CP164+'c15'!CY164</f>
        <v>0</v>
      </c>
      <c r="F320" s="761">
        <f>+'c15'!CO164+'c15'!CR164+'c15'!DA164</f>
        <v>0</v>
      </c>
      <c r="G320" s="761">
        <f>+'c15'!CM168+'c15'!CP168+'c15'!CY168</f>
        <v>0</v>
      </c>
      <c r="H320" s="761">
        <f>+'c15'!CO168+'c15'!CR168+'c15'!DA168</f>
        <v>0</v>
      </c>
      <c r="I320" s="761">
        <f>+'c15'!CM172+'c15'!CP172+'c15'!CY172</f>
        <v>0</v>
      </c>
      <c r="J320" s="761">
        <f>+'c15'!CO172+'c15'!CR172+'c15'!DA172</f>
        <v>0</v>
      </c>
      <c r="K320" s="761">
        <f>+'c15'!CM173+'c15'!CP173+'c15'!CY173</f>
        <v>0</v>
      </c>
      <c r="L320" s="761">
        <f>+'c15'!CO173+'c15'!CR173+'c15'!DA173</f>
        <v>0</v>
      </c>
      <c r="M320" s="761">
        <f>+'c15'!CM174+'c15'!CP174+'c15'!CY174</f>
        <v>0</v>
      </c>
      <c r="N320" s="761">
        <f>+'c15'!CO174+'c15'!CR174+'c15'!DA174</f>
        <v>0</v>
      </c>
      <c r="O320" s="761">
        <f>+'c15'!CM175+'c15'!CP175+'c15'!CY175</f>
        <v>0</v>
      </c>
      <c r="P320" s="761">
        <f>+'c15'!CO175+'c15'!CR175+'c15'!DA175</f>
        <v>0</v>
      </c>
      <c r="Q320" s="761">
        <f>+'c15'!CM176+'c15'!CP176+'c15'!CY176</f>
        <v>0</v>
      </c>
      <c r="R320" s="761">
        <f>+'c15'!CO176+'c15'!CR176+'c15'!DA176</f>
        <v>0</v>
      </c>
      <c r="S320" s="761">
        <f>+'c15'!CM177+'c15'!CP177+'c15'!CY177</f>
        <v>0</v>
      </c>
      <c r="T320" s="762">
        <f>+'c15'!CO177+'c15'!CR177+'c15'!DA177</f>
        <v>0</v>
      </c>
    </row>
    <row r="321" spans="1:26" ht="14.4" thickBot="1">
      <c r="A321" s="120">
        <v>56</v>
      </c>
      <c r="B321" s="214" t="s">
        <v>1167</v>
      </c>
      <c r="C321" s="184">
        <v>0</v>
      </c>
      <c r="D321" s="184">
        <v>0</v>
      </c>
      <c r="E321" s="184">
        <v>0</v>
      </c>
      <c r="F321" s="184">
        <v>0</v>
      </c>
      <c r="G321" s="184">
        <v>0</v>
      </c>
      <c r="H321" s="184">
        <v>0</v>
      </c>
      <c r="I321" s="184">
        <v>0</v>
      </c>
      <c r="J321" s="184">
        <v>0</v>
      </c>
      <c r="K321" s="184">
        <v>0</v>
      </c>
      <c r="L321" s="184">
        <v>0</v>
      </c>
      <c r="M321" s="184">
        <v>0</v>
      </c>
      <c r="N321" s="184">
        <v>0</v>
      </c>
      <c r="O321" s="184">
        <v>0</v>
      </c>
      <c r="P321" s="184">
        <v>0</v>
      </c>
      <c r="Q321" s="184">
        <v>0</v>
      </c>
      <c r="R321" s="184">
        <v>0</v>
      </c>
      <c r="S321" s="213">
        <v>0</v>
      </c>
      <c r="T321" s="212">
        <v>0</v>
      </c>
    </row>
    <row r="322" spans="1:26" ht="15" thickTop="1" thickBot="1">
      <c r="A322" s="1" t="s">
        <v>1166</v>
      </c>
      <c r="B322" s="211"/>
      <c r="C322" s="153"/>
      <c r="D322" s="153"/>
      <c r="E322" s="153"/>
      <c r="F322" s="153"/>
      <c r="G322" s="759" t="str">
        <f>IF(C329=E254,"OK","Err")</f>
        <v>OK</v>
      </c>
      <c r="H322" s="759" t="str">
        <f>IF(D329=F254,"OK","Err")</f>
        <v>OK</v>
      </c>
      <c r="I322" s="759" t="str">
        <f>IF(E329=E255,"OK","Err")</f>
        <v>OK</v>
      </c>
      <c r="J322" s="759" t="str">
        <f>IF(F329=F255,"OK","Err")</f>
        <v>OK</v>
      </c>
      <c r="K322" s="759" t="str">
        <f>IF(G329=E256,"OK","Err")</f>
        <v>OK</v>
      </c>
      <c r="L322" s="759" t="str">
        <f>IF(H329=F256,"OK","Err")</f>
        <v>OK</v>
      </c>
      <c r="M322" s="766" t="str">
        <f>IF(I329=E257,"OK","Err")</f>
        <v>OK</v>
      </c>
      <c r="N322" s="766" t="str">
        <f>IF(J329=F257,"OK","Err")</f>
        <v>OK</v>
      </c>
    </row>
    <row r="323" spans="1:26" ht="15.75" customHeight="1" thickTop="1">
      <c r="A323" s="1010" t="s">
        <v>1039</v>
      </c>
      <c r="B323" s="1137" t="s">
        <v>983</v>
      </c>
      <c r="C323" s="1140" t="s">
        <v>1165</v>
      </c>
      <c r="D323" s="1140"/>
      <c r="E323" s="1140"/>
      <c r="F323" s="1140"/>
      <c r="G323" s="1140"/>
      <c r="H323" s="1140"/>
      <c r="I323" s="1140"/>
      <c r="J323" s="1140"/>
      <c r="K323" s="1140"/>
      <c r="L323" s="1141"/>
      <c r="M323" s="766" t="str">
        <f>IF(K329=E258,"OK","Err")</f>
        <v>OK</v>
      </c>
      <c r="N323" s="766" t="str">
        <f>IF(L329=F258,"OK","Err")</f>
        <v>OK</v>
      </c>
      <c r="O323" s="146"/>
      <c r="P323" s="146"/>
    </row>
    <row r="324" spans="1:26" ht="15.75" customHeight="1" thickBot="1">
      <c r="A324" s="1135"/>
      <c r="B324" s="1138"/>
      <c r="C324" s="1010" t="s">
        <v>22</v>
      </c>
      <c r="D324" s="1010" t="s">
        <v>1128</v>
      </c>
      <c r="E324" s="1153" t="s">
        <v>1164</v>
      </c>
      <c r="F324" s="1154"/>
      <c r="G324" s="1154"/>
      <c r="H324" s="1154"/>
      <c r="I324" s="1154"/>
      <c r="J324" s="1155"/>
      <c r="K324" s="107"/>
      <c r="L324" s="210"/>
      <c r="M324" s="767" t="str">
        <f>IF(M329=E259,"OK","Err")</f>
        <v>OK</v>
      </c>
      <c r="N324" s="759" t="str">
        <f>IF(N329=F259,"OK","Err")</f>
        <v>OK</v>
      </c>
      <c r="O324" s="766" t="str">
        <f>IF(O329=E260,"OK","Err")</f>
        <v>OK</v>
      </c>
      <c r="P324" s="766" t="str">
        <f>IF(P329=F260,"OK","Err")</f>
        <v>OK</v>
      </c>
    </row>
    <row r="325" spans="1:26" ht="15.75" customHeight="1" thickTop="1">
      <c r="A325" s="1135"/>
      <c r="B325" s="1138"/>
      <c r="C325" s="1135"/>
      <c r="D325" s="1135"/>
      <c r="E325" s="1010" t="s">
        <v>1163</v>
      </c>
      <c r="F325" s="1010" t="s">
        <v>1128</v>
      </c>
      <c r="G325" s="1156" t="s">
        <v>1162</v>
      </c>
      <c r="H325" s="1157"/>
      <c r="I325" s="1153" t="s">
        <v>1161</v>
      </c>
      <c r="J325" s="1154"/>
      <c r="K325" s="1154"/>
      <c r="L325" s="1155"/>
      <c r="M325" s="1103" t="s">
        <v>1160</v>
      </c>
      <c r="N325" s="1160"/>
      <c r="O325" s="1103" t="s">
        <v>1159</v>
      </c>
      <c r="P325" s="1166"/>
    </row>
    <row r="326" spans="1:26" ht="15" customHeight="1">
      <c r="A326" s="1135"/>
      <c r="B326" s="1138"/>
      <c r="C326" s="1135"/>
      <c r="D326" s="1135"/>
      <c r="E326" s="1135"/>
      <c r="F326" s="1135"/>
      <c r="G326" s="1158"/>
      <c r="H326" s="1159"/>
      <c r="I326" s="1010" t="s">
        <v>1</v>
      </c>
      <c r="J326" s="1010" t="s">
        <v>1128</v>
      </c>
      <c r="K326" s="1153" t="s">
        <v>1158</v>
      </c>
      <c r="L326" s="1155"/>
      <c r="M326" s="1158"/>
      <c r="N326" s="1159"/>
      <c r="O326" s="1158"/>
      <c r="P326" s="1167"/>
    </row>
    <row r="327" spans="1:26" ht="28.2" thickBot="1">
      <c r="A327" s="1136"/>
      <c r="B327" s="1139"/>
      <c r="C327" s="1078"/>
      <c r="D327" s="1078"/>
      <c r="E327" s="1078"/>
      <c r="F327" s="1078"/>
      <c r="G327" s="209" t="s">
        <v>1</v>
      </c>
      <c r="H327" s="209" t="s">
        <v>1157</v>
      </c>
      <c r="I327" s="1078"/>
      <c r="J327" s="1078"/>
      <c r="K327" s="209" t="s">
        <v>1</v>
      </c>
      <c r="L327" s="209" t="s">
        <v>1157</v>
      </c>
      <c r="M327" s="209" t="s">
        <v>1</v>
      </c>
      <c r="N327" s="209" t="s">
        <v>1157</v>
      </c>
      <c r="O327" s="208" t="s">
        <v>1</v>
      </c>
      <c r="P327" s="207" t="s">
        <v>1157</v>
      </c>
    </row>
    <row r="328" spans="1:26" ht="15" thickTop="1" thickBot="1">
      <c r="A328" s="206" t="s">
        <v>2</v>
      </c>
      <c r="B328" s="205" t="s">
        <v>3</v>
      </c>
      <c r="C328" s="204" t="s">
        <v>1032</v>
      </c>
      <c r="D328" s="204" t="s">
        <v>1127</v>
      </c>
      <c r="E328" s="204" t="s">
        <v>1156</v>
      </c>
      <c r="F328" s="204" t="s">
        <v>1155</v>
      </c>
      <c r="G328" s="204" t="s">
        <v>1154</v>
      </c>
      <c r="H328" s="204" t="s">
        <v>1153</v>
      </c>
      <c r="I328" s="204" t="s">
        <v>1152</v>
      </c>
      <c r="J328" s="204" t="s">
        <v>1151</v>
      </c>
      <c r="K328" s="204" t="s">
        <v>1150</v>
      </c>
      <c r="L328" s="204" t="s">
        <v>1149</v>
      </c>
      <c r="M328" s="204" t="s">
        <v>1148</v>
      </c>
      <c r="N328" s="204" t="s">
        <v>1147</v>
      </c>
      <c r="O328" s="203" t="s">
        <v>1146</v>
      </c>
      <c r="P328" s="202" t="s">
        <v>1145</v>
      </c>
    </row>
    <row r="329" spans="1:26" s="12" customFormat="1" ht="14.4" thickTop="1">
      <c r="A329" s="92">
        <v>1</v>
      </c>
      <c r="B329" s="201" t="s">
        <v>1144</v>
      </c>
      <c r="C329" s="768">
        <f>SUM(C331:C384)-C332-C334-C336-C339-C342-C344-C346-C348-C350-C363</f>
        <v>0</v>
      </c>
      <c r="D329" s="768">
        <f t="shared" ref="D329:P329" si="10">SUM(D331:D384)-D332-D334-D336-D339-D342-D344-D346-D348-D350-D363</f>
        <v>0</v>
      </c>
      <c r="E329" s="768">
        <f t="shared" si="10"/>
        <v>0</v>
      </c>
      <c r="F329" s="768">
        <f t="shared" si="10"/>
        <v>0</v>
      </c>
      <c r="G329" s="768">
        <f t="shared" si="10"/>
        <v>0</v>
      </c>
      <c r="H329" s="768">
        <f t="shared" si="10"/>
        <v>0</v>
      </c>
      <c r="I329" s="768">
        <f t="shared" si="10"/>
        <v>0</v>
      </c>
      <c r="J329" s="768">
        <f t="shared" si="10"/>
        <v>0</v>
      </c>
      <c r="K329" s="768">
        <f t="shared" si="10"/>
        <v>0</v>
      </c>
      <c r="L329" s="768">
        <f t="shared" si="10"/>
        <v>0</v>
      </c>
      <c r="M329" s="768">
        <f t="shared" si="10"/>
        <v>0</v>
      </c>
      <c r="N329" s="768">
        <f t="shared" si="10"/>
        <v>0</v>
      </c>
      <c r="O329" s="768">
        <f t="shared" si="10"/>
        <v>0</v>
      </c>
      <c r="P329" s="768">
        <f t="shared" si="10"/>
        <v>0</v>
      </c>
      <c r="Q329" s="200"/>
      <c r="R329" s="27"/>
    </row>
    <row r="330" spans="1:26">
      <c r="A330" s="92">
        <v>2</v>
      </c>
      <c r="B330" s="195" t="s">
        <v>1139</v>
      </c>
      <c r="C330" s="761">
        <f>+'c15'!Y62</f>
        <v>0</v>
      </c>
      <c r="D330" s="761">
        <f>+'c15'!AA62</f>
        <v>0</v>
      </c>
      <c r="E330" s="761">
        <f>+'c15'!$Y63</f>
        <v>0</v>
      </c>
      <c r="F330" s="761">
        <f>+'c15'!$AA63</f>
        <v>0</v>
      </c>
      <c r="G330" s="761">
        <f>+'c15'!$Y66</f>
        <v>0</v>
      </c>
      <c r="H330" s="761">
        <f>+'c15'!$AA66</f>
        <v>0</v>
      </c>
      <c r="I330" s="761">
        <f>+'c15'!$Y74</f>
        <v>0</v>
      </c>
      <c r="J330" s="761">
        <f>+'c15'!$AA74</f>
        <v>0</v>
      </c>
      <c r="K330" s="761">
        <f>+'c15'!$Y75</f>
        <v>0</v>
      </c>
      <c r="L330" s="761">
        <f>+'c15'!$AA75</f>
        <v>0</v>
      </c>
      <c r="M330" s="761">
        <f>+'c15'!$Y94</f>
        <v>0</v>
      </c>
      <c r="N330" s="761">
        <f>+'c15'!$AA94</f>
        <v>0</v>
      </c>
      <c r="O330" s="761">
        <f>+'c15'!Y95+'c15'!Y96+'c15'!Y97</f>
        <v>0</v>
      </c>
      <c r="P330" s="762">
        <f>+'c15'!AA95+'c15'!AA96+'c15'!AA97</f>
        <v>0</v>
      </c>
      <c r="S330" s="199"/>
      <c r="T330" s="199"/>
      <c r="U330" s="198"/>
      <c r="V330" s="198"/>
      <c r="W330" s="198"/>
      <c r="X330" s="198"/>
      <c r="Y330" s="198"/>
      <c r="Z330" s="198"/>
    </row>
    <row r="331" spans="1:26" s="2" customFormat="1">
      <c r="A331" s="92">
        <v>3</v>
      </c>
      <c r="B331" s="192" t="s">
        <v>998</v>
      </c>
      <c r="C331" s="761">
        <f>+'c15'!G15</f>
        <v>0</v>
      </c>
      <c r="D331" s="761">
        <f>+'c15'!I15</f>
        <v>0</v>
      </c>
      <c r="E331" s="761">
        <f>+'c15'!G16</f>
        <v>0</v>
      </c>
      <c r="F331" s="761">
        <f>+'c15'!I16</f>
        <v>0</v>
      </c>
      <c r="G331" s="761">
        <f>+'c15'!G19</f>
        <v>0</v>
      </c>
      <c r="H331" s="761">
        <f>+'c15'!I19</f>
        <v>0</v>
      </c>
      <c r="I331" s="761">
        <f>+'c15'!G27</f>
        <v>0</v>
      </c>
      <c r="J331" s="761">
        <f>+'c15'!I27</f>
        <v>0</v>
      </c>
      <c r="K331" s="761">
        <f>+'c15'!G28</f>
        <v>0</v>
      </c>
      <c r="L331" s="761">
        <f>+'c15'!I28</f>
        <v>0</v>
      </c>
      <c r="M331" s="761">
        <f>+'c15'!G47</f>
        <v>0</v>
      </c>
      <c r="N331" s="761">
        <f>+'c15'!I47</f>
        <v>0</v>
      </c>
      <c r="O331" s="761">
        <f>+'c15'!G48+'c15'!G49+'c15'!G50</f>
        <v>0</v>
      </c>
      <c r="P331" s="762">
        <f>+'c15'!I48+'c15'!I49+'c15'!I50</f>
        <v>0</v>
      </c>
      <c r="Q331" s="27"/>
      <c r="R331" s="27"/>
    </row>
    <row r="332" spans="1:26">
      <c r="A332" s="92">
        <v>4</v>
      </c>
      <c r="B332" s="195" t="s">
        <v>1139</v>
      </c>
      <c r="C332" s="761">
        <f>+'c15'!$AB$62</f>
        <v>0</v>
      </c>
      <c r="D332" s="761">
        <f>+'c15'!$AD$62</f>
        <v>0</v>
      </c>
      <c r="E332" s="761">
        <f>+'c15'!$AB$63</f>
        <v>0</v>
      </c>
      <c r="F332" s="761">
        <f>+'c15'!$AD$63</f>
        <v>0</v>
      </c>
      <c r="G332" s="761">
        <f>+'c15'!$AB$66</f>
        <v>0</v>
      </c>
      <c r="H332" s="761">
        <f>+'c15'!$AD$66</f>
        <v>0</v>
      </c>
      <c r="I332" s="761">
        <f>+'c15'!$AB$74</f>
        <v>0</v>
      </c>
      <c r="J332" s="761">
        <f>+'c15'!$AD$74</f>
        <v>0</v>
      </c>
      <c r="K332" s="761">
        <f>+'c15'!$AB$75</f>
        <v>0</v>
      </c>
      <c r="L332" s="761">
        <f>+'c15'!$AD$75</f>
        <v>0</v>
      </c>
      <c r="M332" s="761">
        <f>+'c15'!$AB$94</f>
        <v>0</v>
      </c>
      <c r="N332" s="761">
        <f>+'c15'!$AD$94</f>
        <v>0</v>
      </c>
      <c r="O332" s="761">
        <f>+'c15'!$AB$95+'c15'!$AB$96+'c15'!$AB$97</f>
        <v>0</v>
      </c>
      <c r="P332" s="762">
        <f>+'c15'!$AD$95+'c15'!$AD$96+'c15'!$AD$97</f>
        <v>0</v>
      </c>
      <c r="S332" s="199"/>
      <c r="T332" s="199"/>
      <c r="U332" s="198"/>
      <c r="V332" s="198"/>
      <c r="W332" s="198"/>
      <c r="X332" s="198"/>
      <c r="Y332" s="198"/>
      <c r="Z332" s="198"/>
    </row>
    <row r="333" spans="1:26" ht="27.6">
      <c r="A333" s="120">
        <v>5</v>
      </c>
      <c r="B333" s="121" t="s">
        <v>997</v>
      </c>
      <c r="C333" s="869">
        <v>0</v>
      </c>
      <c r="D333" s="869">
        <v>0</v>
      </c>
      <c r="E333" s="869">
        <v>0</v>
      </c>
      <c r="F333" s="869">
        <v>0</v>
      </c>
      <c r="G333" s="869">
        <v>0</v>
      </c>
      <c r="H333" s="869">
        <v>0</v>
      </c>
      <c r="I333" s="869">
        <v>0</v>
      </c>
      <c r="J333" s="869">
        <v>0</v>
      </c>
      <c r="K333" s="869">
        <v>0</v>
      </c>
      <c r="L333" s="869">
        <v>0</v>
      </c>
      <c r="M333" s="869">
        <v>0</v>
      </c>
      <c r="N333" s="869">
        <v>0</v>
      </c>
      <c r="O333" s="869">
        <v>0</v>
      </c>
      <c r="P333" s="870">
        <v>0</v>
      </c>
      <c r="S333" s="199"/>
      <c r="T333" s="199"/>
      <c r="U333" s="198"/>
      <c r="V333" s="198"/>
      <c r="W333" s="198"/>
      <c r="X333" s="198"/>
      <c r="Y333" s="198"/>
      <c r="Z333" s="198"/>
    </row>
    <row r="334" spans="1:26">
      <c r="A334" s="120">
        <v>6</v>
      </c>
      <c r="B334" s="195" t="s">
        <v>1139</v>
      </c>
      <c r="C334" s="869">
        <v>0</v>
      </c>
      <c r="D334" s="869">
        <v>0</v>
      </c>
      <c r="E334" s="869">
        <v>0</v>
      </c>
      <c r="F334" s="869">
        <v>0</v>
      </c>
      <c r="G334" s="869">
        <v>0</v>
      </c>
      <c r="H334" s="869">
        <v>0</v>
      </c>
      <c r="I334" s="869">
        <v>0</v>
      </c>
      <c r="J334" s="869">
        <v>0</v>
      </c>
      <c r="K334" s="869">
        <v>0</v>
      </c>
      <c r="L334" s="869">
        <v>0</v>
      </c>
      <c r="M334" s="869">
        <v>0</v>
      </c>
      <c r="N334" s="869">
        <v>0</v>
      </c>
      <c r="O334" s="869">
        <v>0</v>
      </c>
      <c r="P334" s="870">
        <v>0</v>
      </c>
      <c r="S334" s="199"/>
      <c r="T334" s="199"/>
      <c r="U334" s="198"/>
      <c r="V334" s="198"/>
      <c r="W334" s="198"/>
      <c r="X334" s="198"/>
      <c r="Y334" s="198"/>
      <c r="Z334" s="198"/>
    </row>
    <row r="335" spans="1:26" s="12" customFormat="1">
      <c r="A335" s="92">
        <v>7</v>
      </c>
      <c r="B335" s="197" t="s">
        <v>1143</v>
      </c>
      <c r="C335" s="761">
        <f>+'c15'!J15</f>
        <v>0</v>
      </c>
      <c r="D335" s="761">
        <f>+'c15'!L15</f>
        <v>0</v>
      </c>
      <c r="E335" s="761">
        <f>+'c15'!J16</f>
        <v>0</v>
      </c>
      <c r="F335" s="761">
        <f>+'c15'!L16</f>
        <v>0</v>
      </c>
      <c r="G335" s="761">
        <f>+'c15'!J19</f>
        <v>0</v>
      </c>
      <c r="H335" s="761">
        <f>+'c15'!L19</f>
        <v>0</v>
      </c>
      <c r="I335" s="761">
        <f>+'c15'!J27</f>
        <v>0</v>
      </c>
      <c r="J335" s="761">
        <f>+'c15'!L27</f>
        <v>0</v>
      </c>
      <c r="K335" s="761">
        <f>+'c15'!J28</f>
        <v>0</v>
      </c>
      <c r="L335" s="761">
        <f>+'c15'!L28</f>
        <v>0</v>
      </c>
      <c r="M335" s="761">
        <f>+'c15'!J47</f>
        <v>0</v>
      </c>
      <c r="N335" s="761">
        <f>+'c15'!L47</f>
        <v>0</v>
      </c>
      <c r="O335" s="761">
        <f>+'c15'!J48+'c15'!J49+'c15'!J50</f>
        <v>0</v>
      </c>
      <c r="P335" s="762">
        <f>+'c15'!L48+'c15'!L49+'c15'!L50</f>
        <v>0</v>
      </c>
      <c r="Q335" s="27"/>
      <c r="R335" s="27"/>
    </row>
    <row r="336" spans="1:26" s="12" customFormat="1">
      <c r="A336" s="92">
        <v>8</v>
      </c>
      <c r="B336" s="195" t="s">
        <v>1139</v>
      </c>
      <c r="C336" s="189">
        <v>0</v>
      </c>
      <c r="D336" s="189">
        <v>0</v>
      </c>
      <c r="E336" s="189">
        <v>0</v>
      </c>
      <c r="F336" s="189">
        <v>0</v>
      </c>
      <c r="G336" s="189">
        <v>0</v>
      </c>
      <c r="H336" s="189">
        <v>0</v>
      </c>
      <c r="I336" s="189">
        <v>0</v>
      </c>
      <c r="J336" s="189">
        <v>0</v>
      </c>
      <c r="K336" s="189">
        <v>0</v>
      </c>
      <c r="L336" s="189">
        <v>0</v>
      </c>
      <c r="M336" s="189">
        <v>0</v>
      </c>
      <c r="N336" s="189">
        <v>0</v>
      </c>
      <c r="O336" s="188">
        <v>0</v>
      </c>
      <c r="P336" s="187">
        <v>0</v>
      </c>
      <c r="Q336" s="27"/>
      <c r="R336" s="27"/>
    </row>
    <row r="337" spans="1:18" s="12" customFormat="1">
      <c r="A337" s="92">
        <v>9</v>
      </c>
      <c r="B337" s="197" t="s">
        <v>968</v>
      </c>
      <c r="C337" s="761">
        <f>+'c15'!BO15</f>
        <v>0</v>
      </c>
      <c r="D337" s="761">
        <f>+'c15'!BQ15</f>
        <v>0</v>
      </c>
      <c r="E337" s="761">
        <f>+'c15'!BO16</f>
        <v>0</v>
      </c>
      <c r="F337" s="761">
        <f>+'c15'!BQ16</f>
        <v>0</v>
      </c>
      <c r="G337" s="761">
        <f>+'c15'!BO19</f>
        <v>0</v>
      </c>
      <c r="H337" s="761">
        <f>+'c15'!BQ19</f>
        <v>0</v>
      </c>
      <c r="I337" s="761">
        <f>+'c15'!BO27</f>
        <v>0</v>
      </c>
      <c r="J337" s="761">
        <f>+'c15'!BQ27</f>
        <v>0</v>
      </c>
      <c r="K337" s="761">
        <f>+'c15'!BO28</f>
        <v>0</v>
      </c>
      <c r="L337" s="761">
        <f>+'c15'!BQ28</f>
        <v>0</v>
      </c>
      <c r="M337" s="761">
        <f>+'c15'!BO47</f>
        <v>0</v>
      </c>
      <c r="N337" s="761">
        <f>+'c15'!BQ47</f>
        <v>0</v>
      </c>
      <c r="O337" s="761">
        <f>+'c15'!BO48+'c15'!BO49+'c15'!BO50</f>
        <v>0</v>
      </c>
      <c r="P337" s="762">
        <f>+'c15'!BQ48+'c15'!BQ49+'c15'!BQ50</f>
        <v>0</v>
      </c>
      <c r="Q337" s="27"/>
      <c r="R337" s="27"/>
    </row>
    <row r="338" spans="1:18" s="12" customFormat="1">
      <c r="A338" s="92">
        <v>10</v>
      </c>
      <c r="B338" s="197" t="s">
        <v>995</v>
      </c>
      <c r="C338" s="189">
        <v>0</v>
      </c>
      <c r="D338" s="189">
        <v>0</v>
      </c>
      <c r="E338" s="189">
        <v>0</v>
      </c>
      <c r="F338" s="189">
        <v>0</v>
      </c>
      <c r="G338" s="189">
        <v>0</v>
      </c>
      <c r="H338" s="189">
        <v>0</v>
      </c>
      <c r="I338" s="189">
        <v>0</v>
      </c>
      <c r="J338" s="189">
        <v>0</v>
      </c>
      <c r="K338" s="189">
        <v>0</v>
      </c>
      <c r="L338" s="189">
        <v>0</v>
      </c>
      <c r="M338" s="189">
        <v>0</v>
      </c>
      <c r="N338" s="189">
        <v>0</v>
      </c>
      <c r="O338" s="188">
        <v>0</v>
      </c>
      <c r="P338" s="187">
        <v>0</v>
      </c>
      <c r="Q338" s="27"/>
      <c r="R338" s="27"/>
    </row>
    <row r="339" spans="1:18" s="12" customFormat="1">
      <c r="A339" s="120">
        <v>11</v>
      </c>
      <c r="B339" s="195" t="s">
        <v>1139</v>
      </c>
      <c r="C339" s="189">
        <v>0</v>
      </c>
      <c r="D339" s="189">
        <v>0</v>
      </c>
      <c r="E339" s="189">
        <v>0</v>
      </c>
      <c r="F339" s="189">
        <v>0</v>
      </c>
      <c r="G339" s="189">
        <v>0</v>
      </c>
      <c r="H339" s="189">
        <v>0</v>
      </c>
      <c r="I339" s="189">
        <v>0</v>
      </c>
      <c r="J339" s="189">
        <v>0</v>
      </c>
      <c r="K339" s="189">
        <v>0</v>
      </c>
      <c r="L339" s="189">
        <v>0</v>
      </c>
      <c r="M339" s="189">
        <v>0</v>
      </c>
      <c r="N339" s="189">
        <v>0</v>
      </c>
      <c r="O339" s="188">
        <v>0</v>
      </c>
      <c r="P339" s="187">
        <v>0</v>
      </c>
      <c r="Q339" s="27"/>
      <c r="R339" s="27"/>
    </row>
    <row r="340" spans="1:18" s="12" customFormat="1">
      <c r="A340" s="92">
        <v>12</v>
      </c>
      <c r="B340" s="197" t="s">
        <v>966</v>
      </c>
      <c r="C340" s="761">
        <f>+'c15'!BR15</f>
        <v>0</v>
      </c>
      <c r="D340" s="761">
        <f>+'c15'!BT15</f>
        <v>0</v>
      </c>
      <c r="E340" s="761">
        <f>+'c15'!BR16</f>
        <v>0</v>
      </c>
      <c r="F340" s="761">
        <f>+'c15'!BT16</f>
        <v>0</v>
      </c>
      <c r="G340" s="761">
        <f>+'c15'!BR19</f>
        <v>0</v>
      </c>
      <c r="H340" s="761">
        <f>+'c15'!BT19</f>
        <v>0</v>
      </c>
      <c r="I340" s="761">
        <f>+'c15'!BR27</f>
        <v>0</v>
      </c>
      <c r="J340" s="761">
        <f>+'c15'!BT27</f>
        <v>0</v>
      </c>
      <c r="K340" s="761">
        <f>+'c15'!BR28</f>
        <v>0</v>
      </c>
      <c r="L340" s="761">
        <f>+'c15'!BT28</f>
        <v>0</v>
      </c>
      <c r="M340" s="761">
        <f>+'c15'!BR47</f>
        <v>0</v>
      </c>
      <c r="N340" s="761">
        <f>+'c15'!BT47</f>
        <v>0</v>
      </c>
      <c r="O340" s="761">
        <f>+'c15'!BR48+'c15'!BR49+'c15'!BR50</f>
        <v>0</v>
      </c>
      <c r="P340" s="762">
        <f>+'c15'!BT48+'c15'!BT49+'c15'!BT50</f>
        <v>0</v>
      </c>
      <c r="Q340" s="27"/>
      <c r="R340" s="27"/>
    </row>
    <row r="341" spans="1:18" s="12" customFormat="1">
      <c r="A341" s="92">
        <v>13</v>
      </c>
      <c r="B341" s="196" t="s">
        <v>994</v>
      </c>
      <c r="C341" s="189">
        <v>0</v>
      </c>
      <c r="D341" s="189">
        <v>0</v>
      </c>
      <c r="E341" s="189">
        <v>0</v>
      </c>
      <c r="F341" s="189">
        <v>0</v>
      </c>
      <c r="G341" s="189">
        <v>0</v>
      </c>
      <c r="H341" s="189">
        <v>0</v>
      </c>
      <c r="I341" s="189">
        <v>0</v>
      </c>
      <c r="J341" s="189">
        <v>0</v>
      </c>
      <c r="K341" s="189">
        <v>0</v>
      </c>
      <c r="L341" s="189">
        <v>0</v>
      </c>
      <c r="M341" s="189">
        <v>0</v>
      </c>
      <c r="N341" s="189">
        <v>0</v>
      </c>
      <c r="O341" s="188">
        <v>0</v>
      </c>
      <c r="P341" s="187">
        <v>0</v>
      </c>
    </row>
    <row r="342" spans="1:18" s="12" customFormat="1">
      <c r="A342" s="92">
        <v>14</v>
      </c>
      <c r="B342" s="195" t="s">
        <v>1139</v>
      </c>
      <c r="C342" s="189">
        <v>0</v>
      </c>
      <c r="D342" s="189">
        <v>0</v>
      </c>
      <c r="E342" s="189">
        <v>0</v>
      </c>
      <c r="F342" s="189">
        <v>0</v>
      </c>
      <c r="G342" s="189">
        <v>0</v>
      </c>
      <c r="H342" s="189">
        <v>0</v>
      </c>
      <c r="I342" s="189">
        <v>0</v>
      </c>
      <c r="J342" s="189">
        <v>0</v>
      </c>
      <c r="K342" s="189">
        <v>0</v>
      </c>
      <c r="L342" s="189">
        <v>0</v>
      </c>
      <c r="M342" s="189">
        <v>0</v>
      </c>
      <c r="N342" s="189">
        <v>0</v>
      </c>
      <c r="O342" s="188">
        <v>0</v>
      </c>
      <c r="P342" s="187">
        <v>0</v>
      </c>
    </row>
    <row r="343" spans="1:18" s="12" customFormat="1">
      <c r="A343" s="92">
        <v>15</v>
      </c>
      <c r="B343" s="192" t="s">
        <v>993</v>
      </c>
      <c r="C343" s="761">
        <f>+'c15'!M15</f>
        <v>0</v>
      </c>
      <c r="D343" s="761">
        <f>+'c15'!O15</f>
        <v>0</v>
      </c>
      <c r="E343" s="761">
        <f>+'c15'!M16</f>
        <v>0</v>
      </c>
      <c r="F343" s="761">
        <f>+'c15'!O16</f>
        <v>0</v>
      </c>
      <c r="G343" s="761">
        <f>+'c15'!M19</f>
        <v>0</v>
      </c>
      <c r="H343" s="761">
        <f>+'c15'!O19</f>
        <v>0</v>
      </c>
      <c r="I343" s="761">
        <f>+'c15'!M27</f>
        <v>0</v>
      </c>
      <c r="J343" s="761">
        <f>+'c15'!O27</f>
        <v>0</v>
      </c>
      <c r="K343" s="761">
        <f>+'c15'!M28</f>
        <v>0</v>
      </c>
      <c r="L343" s="761">
        <f>+'c15'!O28</f>
        <v>0</v>
      </c>
      <c r="M343" s="761">
        <f>+'c15'!M47</f>
        <v>0</v>
      </c>
      <c r="N343" s="761">
        <f>+'c15'!O47</f>
        <v>0</v>
      </c>
      <c r="O343" s="761">
        <f>+'c15'!M48+'c15'!M49+'c15'!M50</f>
        <v>0</v>
      </c>
      <c r="P343" s="762">
        <f>+'c15'!O48+'c15'!O49+'c15'!O50</f>
        <v>0</v>
      </c>
    </row>
    <row r="344" spans="1:18" s="12" customFormat="1">
      <c r="A344" s="92">
        <v>16</v>
      </c>
      <c r="B344" s="195" t="s">
        <v>1139</v>
      </c>
      <c r="C344" s="189">
        <v>0</v>
      </c>
      <c r="D344" s="189">
        <v>0</v>
      </c>
      <c r="E344" s="189">
        <v>0</v>
      </c>
      <c r="F344" s="189">
        <v>0</v>
      </c>
      <c r="G344" s="189">
        <v>0</v>
      </c>
      <c r="H344" s="189">
        <v>0</v>
      </c>
      <c r="I344" s="189">
        <v>0</v>
      </c>
      <c r="J344" s="189">
        <v>0</v>
      </c>
      <c r="K344" s="189">
        <v>0</v>
      </c>
      <c r="L344" s="189">
        <v>0</v>
      </c>
      <c r="M344" s="189">
        <v>0</v>
      </c>
      <c r="N344" s="189">
        <v>0</v>
      </c>
      <c r="O344" s="188">
        <v>0</v>
      </c>
      <c r="P344" s="187">
        <v>0</v>
      </c>
    </row>
    <row r="345" spans="1:18" s="12" customFormat="1">
      <c r="A345" s="92">
        <v>17</v>
      </c>
      <c r="B345" s="192" t="s">
        <v>992</v>
      </c>
      <c r="C345" s="761">
        <f>+'c15'!P15</f>
        <v>0</v>
      </c>
      <c r="D345" s="761">
        <f>+'c15'!R15</f>
        <v>0</v>
      </c>
      <c r="E345" s="761">
        <f>+'c15'!P16</f>
        <v>0</v>
      </c>
      <c r="F345" s="761">
        <f>+'c15'!R16</f>
        <v>0</v>
      </c>
      <c r="G345" s="761">
        <f>+'c15'!P19</f>
        <v>0</v>
      </c>
      <c r="H345" s="761">
        <f>+'c15'!R19</f>
        <v>0</v>
      </c>
      <c r="I345" s="761">
        <f>+'c15'!P27</f>
        <v>0</v>
      </c>
      <c r="J345" s="761">
        <f>+'c15'!R27</f>
        <v>0</v>
      </c>
      <c r="K345" s="761">
        <f>+'c15'!P28</f>
        <v>0</v>
      </c>
      <c r="L345" s="761">
        <f>+'c15'!R28</f>
        <v>0</v>
      </c>
      <c r="M345" s="761">
        <f>+'c15'!P47</f>
        <v>0</v>
      </c>
      <c r="N345" s="761">
        <f>+'c15'!R47</f>
        <v>0</v>
      </c>
      <c r="O345" s="761">
        <f>+'c15'!P48+'c15'!P49+'c15'!P50</f>
        <v>0</v>
      </c>
      <c r="P345" s="762">
        <f>+'c15'!R48+'c15'!R49+'c15'!R50</f>
        <v>0</v>
      </c>
    </row>
    <row r="346" spans="1:18" s="12" customFormat="1">
      <c r="A346" s="92">
        <v>18</v>
      </c>
      <c r="B346" s="195" t="s">
        <v>1139</v>
      </c>
      <c r="C346" s="189">
        <v>0</v>
      </c>
      <c r="D346" s="189">
        <v>0</v>
      </c>
      <c r="E346" s="189">
        <v>0</v>
      </c>
      <c r="F346" s="189">
        <v>0</v>
      </c>
      <c r="G346" s="189">
        <v>0</v>
      </c>
      <c r="H346" s="189">
        <v>0</v>
      </c>
      <c r="I346" s="189">
        <v>0</v>
      </c>
      <c r="J346" s="189">
        <v>0</v>
      </c>
      <c r="K346" s="189">
        <v>0</v>
      </c>
      <c r="L346" s="189">
        <v>0</v>
      </c>
      <c r="M346" s="189">
        <v>0</v>
      </c>
      <c r="N346" s="189">
        <v>0</v>
      </c>
      <c r="O346" s="188">
        <v>0</v>
      </c>
      <c r="P346" s="187">
        <v>0</v>
      </c>
    </row>
    <row r="347" spans="1:18" s="12" customFormat="1">
      <c r="A347" s="92">
        <v>19</v>
      </c>
      <c r="B347" s="192" t="s">
        <v>991</v>
      </c>
      <c r="C347" s="761">
        <f>+'c15'!CJ15</f>
        <v>0</v>
      </c>
      <c r="D347" s="761">
        <f>+'c15'!CL15</f>
        <v>0</v>
      </c>
      <c r="E347" s="761">
        <f>+'c15'!CJ16</f>
        <v>0</v>
      </c>
      <c r="F347" s="761">
        <f>+'c15'!CL16</f>
        <v>0</v>
      </c>
      <c r="G347" s="761">
        <f>+'c15'!CJ19</f>
        <v>0</v>
      </c>
      <c r="H347" s="761">
        <f>+'c15'!CL19</f>
        <v>0</v>
      </c>
      <c r="I347" s="761">
        <f>+'c15'!CJ27</f>
        <v>0</v>
      </c>
      <c r="J347" s="761">
        <f>+'c15'!CL27</f>
        <v>0</v>
      </c>
      <c r="K347" s="761">
        <f>+'c15'!CJ28</f>
        <v>0</v>
      </c>
      <c r="L347" s="761">
        <f>+'c15'!CL28</f>
        <v>0</v>
      </c>
      <c r="M347" s="761">
        <f>+'c15'!CJ47</f>
        <v>0</v>
      </c>
      <c r="N347" s="761">
        <f>+'c15'!CL47</f>
        <v>0</v>
      </c>
      <c r="O347" s="761">
        <f>+'c15'!CJ48+'c15'!CJ49+'c15'!CJ50</f>
        <v>0</v>
      </c>
      <c r="P347" s="762">
        <f>+'c15'!CL48+'c15'!CL49+'c15'!CL50</f>
        <v>0</v>
      </c>
    </row>
    <row r="348" spans="1:18" s="12" customFormat="1">
      <c r="A348" s="92">
        <v>20</v>
      </c>
      <c r="B348" s="195" t="s">
        <v>1139</v>
      </c>
      <c r="C348" s="189">
        <v>0</v>
      </c>
      <c r="D348" s="189">
        <v>0</v>
      </c>
      <c r="E348" s="189">
        <v>0</v>
      </c>
      <c r="F348" s="189">
        <v>0</v>
      </c>
      <c r="G348" s="189">
        <v>0</v>
      </c>
      <c r="H348" s="189">
        <v>0</v>
      </c>
      <c r="I348" s="189">
        <v>0</v>
      </c>
      <c r="J348" s="189">
        <v>0</v>
      </c>
      <c r="K348" s="189">
        <v>0</v>
      </c>
      <c r="L348" s="189">
        <v>0</v>
      </c>
      <c r="M348" s="189">
        <v>0</v>
      </c>
      <c r="N348" s="189">
        <v>0</v>
      </c>
      <c r="O348" s="188">
        <v>0</v>
      </c>
      <c r="P348" s="187">
        <v>0</v>
      </c>
    </row>
    <row r="349" spans="1:18" s="2" customFormat="1">
      <c r="A349" s="92">
        <v>21</v>
      </c>
      <c r="B349" s="192" t="s">
        <v>1142</v>
      </c>
      <c r="C349" s="761">
        <f>+'c15'!S15</f>
        <v>0</v>
      </c>
      <c r="D349" s="761">
        <f>+'c15'!U15</f>
        <v>0</v>
      </c>
      <c r="E349" s="761">
        <f>+'c15'!S16</f>
        <v>0</v>
      </c>
      <c r="F349" s="761">
        <f>+'c15'!U16</f>
        <v>0</v>
      </c>
      <c r="G349" s="761">
        <f>+'c15'!S19</f>
        <v>0</v>
      </c>
      <c r="H349" s="761">
        <f>+'c15'!U19</f>
        <v>0</v>
      </c>
      <c r="I349" s="761">
        <f>+'c15'!S27</f>
        <v>0</v>
      </c>
      <c r="J349" s="761">
        <f>+'c15'!U27</f>
        <v>0</v>
      </c>
      <c r="K349" s="761">
        <f>+'c15'!S28</f>
        <v>0</v>
      </c>
      <c r="L349" s="761">
        <f>+'c15'!U28</f>
        <v>0</v>
      </c>
      <c r="M349" s="761">
        <f>+'c15'!S47</f>
        <v>0</v>
      </c>
      <c r="N349" s="761">
        <f>+'c15'!U47</f>
        <v>0</v>
      </c>
      <c r="O349" s="761">
        <f>+'c15'!S48+'c15'!S49+'c15'!S50</f>
        <v>0</v>
      </c>
      <c r="P349" s="762">
        <f>+'c15'!U48+'c15'!U49+'c15'!U50</f>
        <v>0</v>
      </c>
    </row>
    <row r="350" spans="1:18" s="2" customFormat="1">
      <c r="A350" s="92">
        <v>22</v>
      </c>
      <c r="B350" s="195" t="s">
        <v>1139</v>
      </c>
      <c r="C350" s="189">
        <v>0</v>
      </c>
      <c r="D350" s="189">
        <v>0</v>
      </c>
      <c r="E350" s="189">
        <v>0</v>
      </c>
      <c r="F350" s="189">
        <v>0</v>
      </c>
      <c r="G350" s="189">
        <v>0</v>
      </c>
      <c r="H350" s="189">
        <v>0</v>
      </c>
      <c r="I350" s="189">
        <v>0</v>
      </c>
      <c r="J350" s="189">
        <v>0</v>
      </c>
      <c r="K350" s="189">
        <v>0</v>
      </c>
      <c r="L350" s="189">
        <v>0</v>
      </c>
      <c r="M350" s="189">
        <v>0</v>
      </c>
      <c r="N350" s="189">
        <v>0</v>
      </c>
      <c r="O350" s="188">
        <v>0</v>
      </c>
      <c r="P350" s="187">
        <v>0</v>
      </c>
    </row>
    <row r="351" spans="1:18" s="12" customFormat="1">
      <c r="A351" s="92">
        <v>23</v>
      </c>
      <c r="B351" s="192" t="s">
        <v>964</v>
      </c>
      <c r="C351" s="761">
        <f>+'c15'!V15</f>
        <v>0</v>
      </c>
      <c r="D351" s="761">
        <f>+'c15'!X15</f>
        <v>0</v>
      </c>
      <c r="E351" s="761">
        <f>+'c15'!V16</f>
        <v>0</v>
      </c>
      <c r="F351" s="761">
        <f>+'c15'!X16</f>
        <v>0</v>
      </c>
      <c r="G351" s="761">
        <f>+'c15'!V19</f>
        <v>0</v>
      </c>
      <c r="H351" s="761">
        <f>+'c15'!X19</f>
        <v>0</v>
      </c>
      <c r="I351" s="761">
        <f>+'c15'!V27</f>
        <v>0</v>
      </c>
      <c r="J351" s="761">
        <f>+'c15'!X27</f>
        <v>0</v>
      </c>
      <c r="K351" s="761">
        <f>+'c15'!V28</f>
        <v>0</v>
      </c>
      <c r="L351" s="761">
        <f>+'c15'!X28</f>
        <v>0</v>
      </c>
      <c r="M351" s="761">
        <f>+'c15'!V47</f>
        <v>0</v>
      </c>
      <c r="N351" s="761">
        <f>+'c15'!X47</f>
        <v>0</v>
      </c>
      <c r="O351" s="761">
        <f>+'c15'!V48+'c15'!V49+'c15'!V50</f>
        <v>0</v>
      </c>
      <c r="P351" s="762">
        <f>+'c15'!X48+'c15'!X49+'c15'!X50</f>
        <v>0</v>
      </c>
    </row>
    <row r="352" spans="1:18" s="12" customFormat="1">
      <c r="A352" s="92">
        <v>24</v>
      </c>
      <c r="B352" s="192" t="s">
        <v>962</v>
      </c>
      <c r="C352" s="761">
        <f>+'c15'!Y15</f>
        <v>0</v>
      </c>
      <c r="D352" s="761">
        <f>+'c15'!AA15</f>
        <v>0</v>
      </c>
      <c r="E352" s="761">
        <f>+'c15'!Y16</f>
        <v>0</v>
      </c>
      <c r="F352" s="761">
        <f>+'c15'!AA16</f>
        <v>0</v>
      </c>
      <c r="G352" s="761">
        <f>+'c15'!Y19</f>
        <v>0</v>
      </c>
      <c r="H352" s="761">
        <f>+'c15'!AA19</f>
        <v>0</v>
      </c>
      <c r="I352" s="761">
        <f>+'c15'!Y27</f>
        <v>0</v>
      </c>
      <c r="J352" s="761">
        <f>+'c15'!AA27</f>
        <v>0</v>
      </c>
      <c r="K352" s="761">
        <f>+'c15'!Y28</f>
        <v>0</v>
      </c>
      <c r="L352" s="761">
        <f>+'c15'!AA28</f>
        <v>0</v>
      </c>
      <c r="M352" s="761">
        <f>+'c15'!Y47</f>
        <v>0</v>
      </c>
      <c r="N352" s="761">
        <f>+'c15'!AA47</f>
        <v>0</v>
      </c>
      <c r="O352" s="761">
        <f>+'c15'!Y48+'c15'!Y49+'c15'!Y50</f>
        <v>0</v>
      </c>
      <c r="P352" s="762">
        <f>+'c15'!AA48+'c15'!AA49+'c15'!AA50</f>
        <v>0</v>
      </c>
    </row>
    <row r="353" spans="1:16" s="12" customFormat="1">
      <c r="A353" s="92">
        <v>25</v>
      </c>
      <c r="B353" s="192" t="s">
        <v>960</v>
      </c>
      <c r="C353" s="761">
        <f>+'c15'!AB15</f>
        <v>0</v>
      </c>
      <c r="D353" s="761">
        <f>+'c15'!AD15</f>
        <v>0</v>
      </c>
      <c r="E353" s="761">
        <f>+'c15'!AB16</f>
        <v>0</v>
      </c>
      <c r="F353" s="761">
        <f>+'c15'!AD16</f>
        <v>0</v>
      </c>
      <c r="G353" s="761">
        <f>+'c15'!AB19</f>
        <v>0</v>
      </c>
      <c r="H353" s="761">
        <f>+'c15'!AD19</f>
        <v>0</v>
      </c>
      <c r="I353" s="761">
        <f>+'c15'!AB27</f>
        <v>0</v>
      </c>
      <c r="J353" s="761">
        <f>+'c15'!AD27</f>
        <v>0</v>
      </c>
      <c r="K353" s="761">
        <f>+'c15'!AB28</f>
        <v>0</v>
      </c>
      <c r="L353" s="761">
        <f>+'c15'!AD28</f>
        <v>0</v>
      </c>
      <c r="M353" s="761">
        <f>+'c15'!AB47</f>
        <v>0</v>
      </c>
      <c r="N353" s="761">
        <f>+'c15'!AD47</f>
        <v>0</v>
      </c>
      <c r="O353" s="761">
        <f>+'c15'!AB48+'c15'!AB49+'c15'!AB50</f>
        <v>0</v>
      </c>
      <c r="P353" s="762">
        <f>+'c15'!AD48+'c15'!AD49+'c15'!AD50</f>
        <v>0</v>
      </c>
    </row>
    <row r="354" spans="1:16" s="2" customFormat="1">
      <c r="A354" s="92">
        <v>26</v>
      </c>
      <c r="B354" s="192" t="s">
        <v>958</v>
      </c>
      <c r="C354" s="761">
        <f>'c15'!AE15</f>
        <v>0</v>
      </c>
      <c r="D354" s="761">
        <f>'c15'!AG15</f>
        <v>0</v>
      </c>
      <c r="E354" s="761">
        <f>'c15'!AE16</f>
        <v>0</v>
      </c>
      <c r="F354" s="761">
        <f>'c15'!AG16</f>
        <v>0</v>
      </c>
      <c r="G354" s="761">
        <f>'c15'!AE19</f>
        <v>0</v>
      </c>
      <c r="H354" s="761">
        <f>'c15'!AG19</f>
        <v>0</v>
      </c>
      <c r="I354" s="761">
        <f>'c15'!AE27</f>
        <v>0</v>
      </c>
      <c r="J354" s="761">
        <f>'c15'!AG27</f>
        <v>0</v>
      </c>
      <c r="K354" s="761">
        <f>'c15'!AE28</f>
        <v>0</v>
      </c>
      <c r="L354" s="761">
        <f>'c15'!AG28</f>
        <v>0</v>
      </c>
      <c r="M354" s="761">
        <f>'c15'!AE47</f>
        <v>0</v>
      </c>
      <c r="N354" s="761">
        <f>'c15'!AG47</f>
        <v>0</v>
      </c>
      <c r="O354" s="761">
        <f>+'c15'!AE48+'c15'!AE49+'c15'!AE50</f>
        <v>0</v>
      </c>
      <c r="P354" s="762">
        <f>+'c15'!AG48+'c15'!AG49+'c15'!AG50</f>
        <v>0</v>
      </c>
    </row>
    <row r="355" spans="1:16" s="12" customFormat="1">
      <c r="A355" s="92">
        <v>27</v>
      </c>
      <c r="B355" s="192" t="s">
        <v>1141</v>
      </c>
      <c r="C355" s="761">
        <f>+'c15'!AH15</f>
        <v>0</v>
      </c>
      <c r="D355" s="761">
        <f>+'c15'!AJ15</f>
        <v>0</v>
      </c>
      <c r="E355" s="761">
        <f>+'c15'!AH16</f>
        <v>0</v>
      </c>
      <c r="F355" s="761">
        <f>+'c15'!AJ16</f>
        <v>0</v>
      </c>
      <c r="G355" s="761">
        <f>+'c15'!AH19</f>
        <v>0</v>
      </c>
      <c r="H355" s="761">
        <f>+'c15'!AJ19</f>
        <v>0</v>
      </c>
      <c r="I355" s="761">
        <f>+'c15'!AH27</f>
        <v>0</v>
      </c>
      <c r="J355" s="761">
        <f>+'c15'!AJ27</f>
        <v>0</v>
      </c>
      <c r="K355" s="761">
        <f>+'c15'!AH28</f>
        <v>0</v>
      </c>
      <c r="L355" s="761">
        <f>+'c15'!AJ28</f>
        <v>0</v>
      </c>
      <c r="M355" s="761">
        <f>+'c15'!AH47</f>
        <v>0</v>
      </c>
      <c r="N355" s="761">
        <f>+'c15'!AJ47</f>
        <v>0</v>
      </c>
      <c r="O355" s="761">
        <f>+'c15'!AH48+'c15'!AH49+'c15'!AH50</f>
        <v>0</v>
      </c>
      <c r="P355" s="762">
        <f>+'c15'!AJ48+'c15'!AJ49+'c15'!AJ50</f>
        <v>0</v>
      </c>
    </row>
    <row r="356" spans="1:16" s="12" customFormat="1">
      <c r="A356" s="92">
        <v>28</v>
      </c>
      <c r="B356" s="192" t="s">
        <v>1140</v>
      </c>
      <c r="C356" s="189">
        <v>0</v>
      </c>
      <c r="D356" s="189">
        <v>0</v>
      </c>
      <c r="E356" s="189">
        <v>0</v>
      </c>
      <c r="F356" s="189">
        <v>0</v>
      </c>
      <c r="G356" s="189">
        <v>0</v>
      </c>
      <c r="H356" s="189">
        <v>0</v>
      </c>
      <c r="I356" s="189">
        <v>0</v>
      </c>
      <c r="J356" s="189">
        <v>0</v>
      </c>
      <c r="K356" s="189">
        <v>0</v>
      </c>
      <c r="L356" s="189">
        <v>0</v>
      </c>
      <c r="M356" s="189">
        <v>0</v>
      </c>
      <c r="N356" s="189">
        <v>0</v>
      </c>
      <c r="O356" s="188">
        <v>0</v>
      </c>
      <c r="P356" s="187">
        <v>0</v>
      </c>
    </row>
    <row r="357" spans="1:16" s="12" customFormat="1">
      <c r="A357" s="92">
        <v>29</v>
      </c>
      <c r="B357" s="192" t="s">
        <v>952</v>
      </c>
      <c r="C357" s="761">
        <f>+'c15'!AK15</f>
        <v>0</v>
      </c>
      <c r="D357" s="761">
        <f>+'c15'!AM15</f>
        <v>0</v>
      </c>
      <c r="E357" s="761">
        <f>+'c15'!AK16</f>
        <v>0</v>
      </c>
      <c r="F357" s="761">
        <f>+'c15'!AM16</f>
        <v>0</v>
      </c>
      <c r="G357" s="761">
        <f>+'c15'!AK19</f>
        <v>0</v>
      </c>
      <c r="H357" s="761">
        <f>+'c15'!AM19</f>
        <v>0</v>
      </c>
      <c r="I357" s="761">
        <f>+'c15'!AK27</f>
        <v>0</v>
      </c>
      <c r="J357" s="761">
        <f>+'c15'!AM27</f>
        <v>0</v>
      </c>
      <c r="K357" s="761">
        <f>+'c15'!AK28</f>
        <v>0</v>
      </c>
      <c r="L357" s="761">
        <f>+'c15'!AM28</f>
        <v>0</v>
      </c>
      <c r="M357" s="761">
        <f>+'c15'!AK47</f>
        <v>0</v>
      </c>
      <c r="N357" s="761">
        <f>+'c15'!AM47</f>
        <v>0</v>
      </c>
      <c r="O357" s="761">
        <f>+'c15'!AK48+'c15'!AK49+'c15'!AK50</f>
        <v>0</v>
      </c>
      <c r="P357" s="762">
        <f>+'c15'!AM48+'c15'!AM49+'c15'!AM50</f>
        <v>0</v>
      </c>
    </row>
    <row r="358" spans="1:16" s="12" customFormat="1">
      <c r="A358" s="92">
        <v>30</v>
      </c>
      <c r="B358" s="192" t="s">
        <v>950</v>
      </c>
      <c r="C358" s="761">
        <f>+'c15'!AN15</f>
        <v>0</v>
      </c>
      <c r="D358" s="761">
        <f>+'c15'!AP15</f>
        <v>0</v>
      </c>
      <c r="E358" s="761">
        <f>+'c15'!AN16</f>
        <v>0</v>
      </c>
      <c r="F358" s="761">
        <f>+'c15'!AP16</f>
        <v>0</v>
      </c>
      <c r="G358" s="761">
        <f>+'c15'!AN19</f>
        <v>0</v>
      </c>
      <c r="H358" s="761">
        <f>+'c15'!AP19</f>
        <v>0</v>
      </c>
      <c r="I358" s="761">
        <f>+'c15'!AN27</f>
        <v>0</v>
      </c>
      <c r="J358" s="761">
        <f>+'c15'!AP27</f>
        <v>0</v>
      </c>
      <c r="K358" s="761">
        <f>+'c15'!AN28</f>
        <v>0</v>
      </c>
      <c r="L358" s="761">
        <f>+'c15'!AP28</f>
        <v>0</v>
      </c>
      <c r="M358" s="761">
        <f>+'c15'!AN47</f>
        <v>0</v>
      </c>
      <c r="N358" s="761">
        <f>+'c15'!AP47</f>
        <v>0</v>
      </c>
      <c r="O358" s="761">
        <f>+'c15'!AN48+'c15'!AN49+'c15'!AN50</f>
        <v>0</v>
      </c>
      <c r="P358" s="762">
        <f>+'c15'!AP48+'c15'!AP49+'c15'!AP50</f>
        <v>0</v>
      </c>
    </row>
    <row r="359" spans="1:16" s="12" customFormat="1">
      <c r="A359" s="92">
        <v>31</v>
      </c>
      <c r="B359" s="196" t="s">
        <v>948</v>
      </c>
      <c r="C359" s="189">
        <v>0</v>
      </c>
      <c r="D359" s="189">
        <v>0</v>
      </c>
      <c r="E359" s="189">
        <v>0</v>
      </c>
      <c r="F359" s="189">
        <v>0</v>
      </c>
      <c r="G359" s="189">
        <v>0</v>
      </c>
      <c r="H359" s="189">
        <v>0</v>
      </c>
      <c r="I359" s="189">
        <v>0</v>
      </c>
      <c r="J359" s="189">
        <v>0</v>
      </c>
      <c r="K359" s="189">
        <v>0</v>
      </c>
      <c r="L359" s="189">
        <v>0</v>
      </c>
      <c r="M359" s="189">
        <v>0</v>
      </c>
      <c r="N359" s="189">
        <v>0</v>
      </c>
      <c r="O359" s="188">
        <v>0</v>
      </c>
      <c r="P359" s="187">
        <v>0</v>
      </c>
    </row>
    <row r="360" spans="1:16" s="12" customFormat="1">
      <c r="A360" s="92">
        <v>32</v>
      </c>
      <c r="B360" s="192" t="s">
        <v>946</v>
      </c>
      <c r="C360" s="761">
        <f>+'c15'!AQ15</f>
        <v>0</v>
      </c>
      <c r="D360" s="761">
        <f>+'c15'!AS15</f>
        <v>0</v>
      </c>
      <c r="E360" s="761">
        <f>+'c15'!AQ16</f>
        <v>0</v>
      </c>
      <c r="F360" s="761">
        <f>+'c15'!AS16</f>
        <v>0</v>
      </c>
      <c r="G360" s="761">
        <f>+'c15'!AQ19</f>
        <v>0</v>
      </c>
      <c r="H360" s="761">
        <f>+'c15'!AS19</f>
        <v>0</v>
      </c>
      <c r="I360" s="761">
        <f>+'c15'!AQ27</f>
        <v>0</v>
      </c>
      <c r="J360" s="761">
        <f>+'c15'!AS27</f>
        <v>0</v>
      </c>
      <c r="K360" s="761">
        <f>+'c15'!AQ28</f>
        <v>0</v>
      </c>
      <c r="L360" s="761">
        <f>+'c15'!AS28</f>
        <v>0</v>
      </c>
      <c r="M360" s="761">
        <f>+'c15'!AQ47</f>
        <v>0</v>
      </c>
      <c r="N360" s="761">
        <f>+'c15'!AS47</f>
        <v>0</v>
      </c>
      <c r="O360" s="761">
        <f>+'c15'!AQ48+'c15'!AQ49+'c15'!AQ50</f>
        <v>0</v>
      </c>
      <c r="P360" s="762">
        <f>+'c15'!AS48+'c15'!AS49+'c15'!AS50</f>
        <v>0</v>
      </c>
    </row>
    <row r="361" spans="1:16" s="12" customFormat="1">
      <c r="A361" s="92">
        <v>33</v>
      </c>
      <c r="B361" s="192" t="s">
        <v>944</v>
      </c>
      <c r="C361" s="761">
        <f>+'c15'!AT15</f>
        <v>0</v>
      </c>
      <c r="D361" s="761">
        <f>+'c15'!AV15</f>
        <v>0</v>
      </c>
      <c r="E361" s="761">
        <f>+'c15'!AT16</f>
        <v>0</v>
      </c>
      <c r="F361" s="761">
        <f>+'c15'!AV16</f>
        <v>0</v>
      </c>
      <c r="G361" s="761">
        <f>+'c15'!AT19</f>
        <v>0</v>
      </c>
      <c r="H361" s="761">
        <f>+'c15'!AV19</f>
        <v>0</v>
      </c>
      <c r="I361" s="761">
        <f>+'c15'!AT27</f>
        <v>0</v>
      </c>
      <c r="J361" s="761">
        <f>+'c15'!AV27</f>
        <v>0</v>
      </c>
      <c r="K361" s="761">
        <f>+'c15'!AT28</f>
        <v>0</v>
      </c>
      <c r="L361" s="761">
        <f>+'c15'!AV28</f>
        <v>0</v>
      </c>
      <c r="M361" s="761">
        <f>+'c15'!AT47</f>
        <v>0</v>
      </c>
      <c r="N361" s="761">
        <f>+'c15'!AV47</f>
        <v>0</v>
      </c>
      <c r="O361" s="761">
        <f>+'c15'!AT48+'c15'!AT49+'c15'!AT50</f>
        <v>0</v>
      </c>
      <c r="P361" s="762">
        <f>+'c15'!AV48+'c15'!AV49+'c15'!AV50</f>
        <v>0</v>
      </c>
    </row>
    <row r="362" spans="1:16" s="12" customFormat="1">
      <c r="A362" s="92">
        <v>34</v>
      </c>
      <c r="B362" s="192" t="s">
        <v>989</v>
      </c>
      <c r="C362" s="867">
        <v>0</v>
      </c>
      <c r="D362" s="867">
        <v>0</v>
      </c>
      <c r="E362" s="867">
        <v>0</v>
      </c>
      <c r="F362" s="867">
        <v>0</v>
      </c>
      <c r="G362" s="867">
        <v>0</v>
      </c>
      <c r="H362" s="867">
        <v>0</v>
      </c>
      <c r="I362" s="867">
        <v>0</v>
      </c>
      <c r="J362" s="867">
        <v>0</v>
      </c>
      <c r="K362" s="867">
        <v>0</v>
      </c>
      <c r="L362" s="867">
        <v>0</v>
      </c>
      <c r="M362" s="867">
        <v>0</v>
      </c>
      <c r="N362" s="867">
        <v>0</v>
      </c>
      <c r="O362" s="867">
        <v>0</v>
      </c>
      <c r="P362" s="868">
        <v>0</v>
      </c>
    </row>
    <row r="363" spans="1:16" s="12" customFormat="1">
      <c r="A363" s="92">
        <v>35</v>
      </c>
      <c r="B363" s="195" t="s">
        <v>1139</v>
      </c>
      <c r="C363" s="867">
        <v>0</v>
      </c>
      <c r="D363" s="867">
        <v>0</v>
      </c>
      <c r="E363" s="867">
        <v>0</v>
      </c>
      <c r="F363" s="867">
        <v>0</v>
      </c>
      <c r="G363" s="867">
        <v>0</v>
      </c>
      <c r="H363" s="867">
        <v>0</v>
      </c>
      <c r="I363" s="867">
        <v>0</v>
      </c>
      <c r="J363" s="867">
        <v>0</v>
      </c>
      <c r="K363" s="867">
        <v>0</v>
      </c>
      <c r="L363" s="867">
        <v>0</v>
      </c>
      <c r="M363" s="867">
        <v>0</v>
      </c>
      <c r="N363" s="867">
        <v>0</v>
      </c>
      <c r="O363" s="867">
        <v>0</v>
      </c>
      <c r="P363" s="868">
        <v>0</v>
      </c>
    </row>
    <row r="364" spans="1:16" s="12" customFormat="1">
      <c r="A364" s="92">
        <v>36</v>
      </c>
      <c r="B364" s="192" t="s">
        <v>1138</v>
      </c>
      <c r="C364" s="761">
        <f>+'c15'!AW15</f>
        <v>0</v>
      </c>
      <c r="D364" s="761">
        <f>+'c15'!AY15</f>
        <v>0</v>
      </c>
      <c r="E364" s="761">
        <f>+'c15'!AW16</f>
        <v>0</v>
      </c>
      <c r="F364" s="761">
        <f>+'c15'!AY16</f>
        <v>0</v>
      </c>
      <c r="G364" s="761">
        <f>+'c15'!AW19</f>
        <v>0</v>
      </c>
      <c r="H364" s="761">
        <f>+'c15'!AY19</f>
        <v>0</v>
      </c>
      <c r="I364" s="761">
        <f>+'c15'!AW27</f>
        <v>0</v>
      </c>
      <c r="J364" s="761">
        <f>+'c15'!AY27</f>
        <v>0</v>
      </c>
      <c r="K364" s="761">
        <f>+'c15'!AW28</f>
        <v>0</v>
      </c>
      <c r="L364" s="761">
        <f>+'c15'!AY28</f>
        <v>0</v>
      </c>
      <c r="M364" s="761">
        <f>+'c15'!AW47</f>
        <v>0</v>
      </c>
      <c r="N364" s="761">
        <f>+'c15'!AY47</f>
        <v>0</v>
      </c>
      <c r="O364" s="761">
        <f>+'c15'!AW48+'c15'!AW49+'c15'!AW50</f>
        <v>0</v>
      </c>
      <c r="P364" s="762">
        <f>+'c15'!AY48+'c15'!AY49+'c15'!AY50</f>
        <v>0</v>
      </c>
    </row>
    <row r="365" spans="1:16" s="12" customFormat="1">
      <c r="A365" s="92">
        <v>37</v>
      </c>
      <c r="B365" s="192" t="s">
        <v>940</v>
      </c>
      <c r="C365" s="761">
        <f>+'c15'!AZ15</f>
        <v>0</v>
      </c>
      <c r="D365" s="761">
        <f>+'c15'!BB15</f>
        <v>0</v>
      </c>
      <c r="E365" s="761">
        <f>+'c15'!AZ16</f>
        <v>0</v>
      </c>
      <c r="F365" s="761">
        <f>+'c15'!BB16</f>
        <v>0</v>
      </c>
      <c r="G365" s="761">
        <f>+'c15'!AZ19</f>
        <v>0</v>
      </c>
      <c r="H365" s="761">
        <f>+'c15'!BB19</f>
        <v>0</v>
      </c>
      <c r="I365" s="761">
        <f>+'c15'!AZ27</f>
        <v>0</v>
      </c>
      <c r="J365" s="761">
        <f>+'c15'!BB27</f>
        <v>0</v>
      </c>
      <c r="K365" s="761">
        <f>+'c15'!AZ28</f>
        <v>0</v>
      </c>
      <c r="L365" s="761">
        <f>+'c15'!BB28</f>
        <v>0</v>
      </c>
      <c r="M365" s="761">
        <f>+'c15'!AZ47</f>
        <v>0</v>
      </c>
      <c r="N365" s="761">
        <f>+'c15'!BB47</f>
        <v>0</v>
      </c>
      <c r="O365" s="761">
        <f>+'c15'!AZ48+'c15'!AZ49+'c15'!AZ50</f>
        <v>0</v>
      </c>
      <c r="P365" s="762">
        <f>+'c15'!BB48+'c15'!BB49+'c15'!BB50</f>
        <v>0</v>
      </c>
    </row>
    <row r="366" spans="1:16" s="12" customFormat="1">
      <c r="A366" s="92">
        <v>38</v>
      </c>
      <c r="B366" s="192" t="s">
        <v>1137</v>
      </c>
      <c r="C366" s="761">
        <f>+'c15'!BC15</f>
        <v>0</v>
      </c>
      <c r="D366" s="761">
        <f>+'c15'!BE15</f>
        <v>0</v>
      </c>
      <c r="E366" s="761">
        <f>+'c15'!BC16</f>
        <v>0</v>
      </c>
      <c r="F366" s="761">
        <f>+'c15'!BE16</f>
        <v>0</v>
      </c>
      <c r="G366" s="761">
        <f>+'c15'!BC19</f>
        <v>0</v>
      </c>
      <c r="H366" s="761">
        <f>+'c15'!BE19</f>
        <v>0</v>
      </c>
      <c r="I366" s="761">
        <f>+'c15'!BC27</f>
        <v>0</v>
      </c>
      <c r="J366" s="761">
        <f>+'c15'!BE27</f>
        <v>0</v>
      </c>
      <c r="K366" s="761">
        <f>+'c15'!BC28</f>
        <v>0</v>
      </c>
      <c r="L366" s="761">
        <f>+'c15'!BE28</f>
        <v>0</v>
      </c>
      <c r="M366" s="761">
        <f>+'c15'!BC47</f>
        <v>0</v>
      </c>
      <c r="N366" s="761">
        <f>+'c15'!BE47</f>
        <v>0</v>
      </c>
      <c r="O366" s="761">
        <f>+'c15'!BC48+'c15'!BC49+'c15'!BC50</f>
        <v>0</v>
      </c>
      <c r="P366" s="762">
        <f>+'c15'!BE48+'c15'!BE49+'c15'!BE50</f>
        <v>0</v>
      </c>
    </row>
    <row r="367" spans="1:16" s="12" customFormat="1">
      <c r="A367" s="92">
        <v>39</v>
      </c>
      <c r="B367" s="194" t="s">
        <v>1136</v>
      </c>
      <c r="C367" s="761">
        <f>+'c15'!BF15</f>
        <v>0</v>
      </c>
      <c r="D367" s="761">
        <f>+'c15'!BH15</f>
        <v>0</v>
      </c>
      <c r="E367" s="761">
        <f>+'c15'!BF16</f>
        <v>0</v>
      </c>
      <c r="F367" s="761">
        <f>+'c15'!BH16</f>
        <v>0</v>
      </c>
      <c r="G367" s="761">
        <f>+'c15'!BF19</f>
        <v>0</v>
      </c>
      <c r="H367" s="761">
        <f>+'c15'!BH19</f>
        <v>0</v>
      </c>
      <c r="I367" s="761">
        <f>+'c15'!BF27</f>
        <v>0</v>
      </c>
      <c r="J367" s="761">
        <f>+'c15'!BH27</f>
        <v>0</v>
      </c>
      <c r="K367" s="761">
        <f>+'c15'!BF28</f>
        <v>0</v>
      </c>
      <c r="L367" s="761">
        <f>+'c15'!BH28</f>
        <v>0</v>
      </c>
      <c r="M367" s="761">
        <f>+'c15'!BF47</f>
        <v>0</v>
      </c>
      <c r="N367" s="761">
        <f>+'c15'!BH47</f>
        <v>0</v>
      </c>
      <c r="O367" s="761">
        <f>+'c15'!BF48+'c15'!BF49+'c15'!BF50</f>
        <v>0</v>
      </c>
      <c r="P367" s="762">
        <f>+'c15'!BH48+'c15'!BH49+'c15'!BH50</f>
        <v>0</v>
      </c>
    </row>
    <row r="368" spans="1:16" s="12" customFormat="1">
      <c r="A368" s="92">
        <v>40</v>
      </c>
      <c r="B368" s="192" t="s">
        <v>934</v>
      </c>
      <c r="C368" s="189">
        <v>0</v>
      </c>
      <c r="D368" s="189">
        <v>0</v>
      </c>
      <c r="E368" s="189">
        <v>0</v>
      </c>
      <c r="F368" s="189">
        <v>0</v>
      </c>
      <c r="G368" s="189">
        <v>0</v>
      </c>
      <c r="H368" s="189">
        <v>0</v>
      </c>
      <c r="I368" s="189">
        <v>0</v>
      </c>
      <c r="J368" s="189">
        <v>0</v>
      </c>
      <c r="K368" s="189">
        <v>0</v>
      </c>
      <c r="L368" s="189">
        <v>0</v>
      </c>
      <c r="M368" s="189">
        <v>0</v>
      </c>
      <c r="N368" s="189">
        <v>0</v>
      </c>
      <c r="O368" s="188">
        <v>0</v>
      </c>
      <c r="P368" s="187">
        <v>0</v>
      </c>
    </row>
    <row r="369" spans="1:17" s="12" customFormat="1">
      <c r="A369" s="92">
        <v>41</v>
      </c>
      <c r="B369" s="192" t="s">
        <v>932</v>
      </c>
      <c r="C369" s="189">
        <v>0</v>
      </c>
      <c r="D369" s="189">
        <v>0</v>
      </c>
      <c r="E369" s="189">
        <v>0</v>
      </c>
      <c r="F369" s="189">
        <v>0</v>
      </c>
      <c r="G369" s="189">
        <v>0</v>
      </c>
      <c r="H369" s="189">
        <v>0</v>
      </c>
      <c r="I369" s="189">
        <v>0</v>
      </c>
      <c r="J369" s="189">
        <v>0</v>
      </c>
      <c r="K369" s="189">
        <v>0</v>
      </c>
      <c r="L369" s="189">
        <v>0</v>
      </c>
      <c r="M369" s="189">
        <v>0</v>
      </c>
      <c r="N369" s="189">
        <v>0</v>
      </c>
      <c r="O369" s="188">
        <v>0</v>
      </c>
      <c r="P369" s="187">
        <v>0</v>
      </c>
    </row>
    <row r="370" spans="1:17" s="12" customFormat="1">
      <c r="A370" s="92">
        <v>42</v>
      </c>
      <c r="B370" s="192" t="s">
        <v>930</v>
      </c>
      <c r="C370" s="761">
        <f>+'c15'!BI15</f>
        <v>0</v>
      </c>
      <c r="D370" s="761">
        <f>+'c15'!BK15</f>
        <v>0</v>
      </c>
      <c r="E370" s="761">
        <f>+'c15'!BI16</f>
        <v>0</v>
      </c>
      <c r="F370" s="761">
        <f>+'c15'!BK16</f>
        <v>0</v>
      </c>
      <c r="G370" s="761">
        <f>+'c15'!BI19</f>
        <v>0</v>
      </c>
      <c r="H370" s="761">
        <f>+'c15'!BK19</f>
        <v>0</v>
      </c>
      <c r="I370" s="761">
        <f>+'c15'!BI27</f>
        <v>0</v>
      </c>
      <c r="J370" s="761">
        <f>+'c15'!BK27</f>
        <v>0</v>
      </c>
      <c r="K370" s="761">
        <f>+'c15'!BI28</f>
        <v>0</v>
      </c>
      <c r="L370" s="761">
        <f>+'c15'!BK28</f>
        <v>0</v>
      </c>
      <c r="M370" s="761">
        <f>+'c15'!BI47</f>
        <v>0</v>
      </c>
      <c r="N370" s="761">
        <f>+'c15'!BK47</f>
        <v>0</v>
      </c>
      <c r="O370" s="761">
        <f>+'c15'!BI48+'c15'!BI49+'c15'!BI50</f>
        <v>0</v>
      </c>
      <c r="P370" s="762">
        <f>+'c15'!BK48+'c15'!BK49+'c15'!BK50</f>
        <v>0</v>
      </c>
    </row>
    <row r="371" spans="1:17" s="12" customFormat="1">
      <c r="A371" s="92">
        <v>43</v>
      </c>
      <c r="B371" s="192" t="s">
        <v>928</v>
      </c>
      <c r="C371" s="189">
        <v>0</v>
      </c>
      <c r="D371" s="189">
        <v>0</v>
      </c>
      <c r="E371" s="189">
        <v>0</v>
      </c>
      <c r="F371" s="189">
        <v>0</v>
      </c>
      <c r="G371" s="189">
        <v>0</v>
      </c>
      <c r="H371" s="189">
        <v>0</v>
      </c>
      <c r="I371" s="189">
        <v>0</v>
      </c>
      <c r="J371" s="189">
        <v>0</v>
      </c>
      <c r="K371" s="189">
        <v>0</v>
      </c>
      <c r="L371" s="189">
        <v>0</v>
      </c>
      <c r="M371" s="189">
        <v>0</v>
      </c>
      <c r="N371" s="189">
        <v>0</v>
      </c>
      <c r="O371" s="188">
        <v>0</v>
      </c>
      <c r="P371" s="187">
        <v>0</v>
      </c>
      <c r="Q371" s="30"/>
    </row>
    <row r="372" spans="1:17" s="12" customFormat="1">
      <c r="A372" s="92">
        <v>44</v>
      </c>
      <c r="B372" s="192" t="s">
        <v>1135</v>
      </c>
      <c r="C372" s="761">
        <f>+'c15'!BL15</f>
        <v>0</v>
      </c>
      <c r="D372" s="761">
        <f>+'c15'!BN15</f>
        <v>0</v>
      </c>
      <c r="E372" s="761">
        <f>+'c15'!BL16</f>
        <v>0</v>
      </c>
      <c r="F372" s="761">
        <f>+'c15'!BN16</f>
        <v>0</v>
      </c>
      <c r="G372" s="761">
        <f>+'c15'!BL19</f>
        <v>0</v>
      </c>
      <c r="H372" s="761">
        <f>+'c15'!BN19</f>
        <v>0</v>
      </c>
      <c r="I372" s="761">
        <f>+'c15'!BL27</f>
        <v>0</v>
      </c>
      <c r="J372" s="761">
        <f>+'c15'!BN27</f>
        <v>0</v>
      </c>
      <c r="K372" s="761">
        <f>+'c15'!BL28</f>
        <v>0</v>
      </c>
      <c r="L372" s="761">
        <f>+'c15'!BN28</f>
        <v>0</v>
      </c>
      <c r="M372" s="761">
        <f>+'c15'!BL47</f>
        <v>0</v>
      </c>
      <c r="N372" s="761">
        <f>+'c15'!BN47</f>
        <v>0</v>
      </c>
      <c r="O372" s="761">
        <f>+'c15'!BL48+'c15'!BL49+'c15'!BL50</f>
        <v>0</v>
      </c>
      <c r="P372" s="762">
        <f>+'c15'!BN48+'c15'!BN49+'c15'!BN50</f>
        <v>0</v>
      </c>
      <c r="Q372" s="30"/>
    </row>
    <row r="373" spans="1:17" s="12" customFormat="1">
      <c r="A373" s="92">
        <v>45</v>
      </c>
      <c r="B373" s="192" t="s">
        <v>1134</v>
      </c>
      <c r="C373" s="189">
        <v>0</v>
      </c>
      <c r="D373" s="189">
        <v>0</v>
      </c>
      <c r="E373" s="189">
        <v>0</v>
      </c>
      <c r="F373" s="189">
        <v>0</v>
      </c>
      <c r="G373" s="189">
        <v>0</v>
      </c>
      <c r="H373" s="189">
        <v>0</v>
      </c>
      <c r="I373" s="189">
        <v>0</v>
      </c>
      <c r="J373" s="189">
        <v>0</v>
      </c>
      <c r="K373" s="189">
        <v>0</v>
      </c>
      <c r="L373" s="189">
        <v>0</v>
      </c>
      <c r="M373" s="189">
        <v>0</v>
      </c>
      <c r="N373" s="189">
        <v>0</v>
      </c>
      <c r="O373" s="188">
        <v>0</v>
      </c>
      <c r="P373" s="187">
        <v>0</v>
      </c>
      <c r="Q373" s="30"/>
    </row>
    <row r="374" spans="1:17" s="12" customFormat="1">
      <c r="A374" s="92">
        <v>46</v>
      </c>
      <c r="B374" s="192" t="s">
        <v>922</v>
      </c>
      <c r="C374" s="761">
        <f>+'c15'!BU15</f>
        <v>0</v>
      </c>
      <c r="D374" s="761">
        <f>+'c15'!BW15</f>
        <v>0</v>
      </c>
      <c r="E374" s="761">
        <f>+'c15'!BU16</f>
        <v>0</v>
      </c>
      <c r="F374" s="761">
        <f>+'c15'!BW16</f>
        <v>0</v>
      </c>
      <c r="G374" s="761">
        <f>+'c15'!BU19</f>
        <v>0</v>
      </c>
      <c r="H374" s="761">
        <f>+'c15'!BW19</f>
        <v>0</v>
      </c>
      <c r="I374" s="761">
        <f>+'c15'!BU27</f>
        <v>0</v>
      </c>
      <c r="J374" s="761">
        <f>+'c15'!BW27</f>
        <v>0</v>
      </c>
      <c r="K374" s="761">
        <f>+'c15'!BU28</f>
        <v>0</v>
      </c>
      <c r="L374" s="761">
        <f>+'c15'!BW28</f>
        <v>0</v>
      </c>
      <c r="M374" s="761">
        <f>+'c15'!BU47</f>
        <v>0</v>
      </c>
      <c r="N374" s="761">
        <f>+'c15'!BW47</f>
        <v>0</v>
      </c>
      <c r="O374" s="761">
        <f>+'c15'!BU48+'c15'!BU49+'c15'!BU50</f>
        <v>0</v>
      </c>
      <c r="P374" s="762">
        <f>+'c15'!BW48+'c15'!BW49+'c15'!BW50</f>
        <v>0</v>
      </c>
      <c r="Q374" s="30"/>
    </row>
    <row r="375" spans="1:17" s="12" customFormat="1">
      <c r="A375" s="92">
        <v>47</v>
      </c>
      <c r="B375" s="192" t="s">
        <v>920</v>
      </c>
      <c r="C375" s="761">
        <f>+'c15'!BX15</f>
        <v>0</v>
      </c>
      <c r="D375" s="761">
        <f>+'c15'!BZ15</f>
        <v>0</v>
      </c>
      <c r="E375" s="761">
        <f>+'c15'!BX16</f>
        <v>0</v>
      </c>
      <c r="F375" s="761">
        <f>+'c15'!BZ16</f>
        <v>0</v>
      </c>
      <c r="G375" s="761">
        <f>+'c15'!BX19</f>
        <v>0</v>
      </c>
      <c r="H375" s="761">
        <f>+'c15'!BZ19</f>
        <v>0</v>
      </c>
      <c r="I375" s="761">
        <f>+'c15'!BX27</f>
        <v>0</v>
      </c>
      <c r="J375" s="761">
        <f>+'c15'!BZ27</f>
        <v>0</v>
      </c>
      <c r="K375" s="761">
        <f>+'c15'!BX28</f>
        <v>0</v>
      </c>
      <c r="L375" s="761">
        <f>+'c15'!BZ28</f>
        <v>0</v>
      </c>
      <c r="M375" s="761">
        <f>+'c15'!BX47</f>
        <v>0</v>
      </c>
      <c r="N375" s="761">
        <f>+'c15'!BZ47</f>
        <v>0</v>
      </c>
      <c r="O375" s="761">
        <f>+'c15'!BX48+'c15'!BX49+'c15'!BX50</f>
        <v>0</v>
      </c>
      <c r="P375" s="762">
        <f>+'c15'!BZ48+'c15'!BZ49+'c15'!BZ50</f>
        <v>0</v>
      </c>
      <c r="Q375" s="30"/>
    </row>
    <row r="376" spans="1:17" s="12" customFormat="1">
      <c r="A376" s="92">
        <v>48</v>
      </c>
      <c r="B376" s="192" t="s">
        <v>918</v>
      </c>
      <c r="C376" s="761">
        <f>+'c15'!CA15</f>
        <v>0</v>
      </c>
      <c r="D376" s="761">
        <f>+'c15'!CC15</f>
        <v>0</v>
      </c>
      <c r="E376" s="761">
        <f>+'c15'!CA16</f>
        <v>0</v>
      </c>
      <c r="F376" s="761">
        <f>+'c15'!CC16</f>
        <v>0</v>
      </c>
      <c r="G376" s="761">
        <f>+'c15'!CA19</f>
        <v>0</v>
      </c>
      <c r="H376" s="761">
        <f>+'c15'!CC19</f>
        <v>0</v>
      </c>
      <c r="I376" s="761">
        <f>+'c15'!CA27</f>
        <v>0</v>
      </c>
      <c r="J376" s="761">
        <f>+'c15'!CC27</f>
        <v>0</v>
      </c>
      <c r="K376" s="761">
        <f>+'c15'!CA28</f>
        <v>0</v>
      </c>
      <c r="L376" s="761">
        <f>+'c15'!CC28</f>
        <v>0</v>
      </c>
      <c r="M376" s="761">
        <f>+'c15'!CA47</f>
        <v>0</v>
      </c>
      <c r="N376" s="761">
        <f>+'c15'!CC47</f>
        <v>0</v>
      </c>
      <c r="O376" s="761">
        <f>+'c15'!CA48+'c15'!CA49+'c15'!CA50</f>
        <v>0</v>
      </c>
      <c r="P376" s="762">
        <f>+'c15'!CC48+'c15'!CC49+'c15'!CC50</f>
        <v>0</v>
      </c>
      <c r="Q376" s="30"/>
    </row>
    <row r="377" spans="1:17" ht="30.75" customHeight="1">
      <c r="A377" s="92">
        <v>49</v>
      </c>
      <c r="B377" s="193" t="s">
        <v>916</v>
      </c>
      <c r="C377" s="761">
        <f>+'c15'!CM15</f>
        <v>0</v>
      </c>
      <c r="D377" s="761">
        <f>+'c15'!CO15</f>
        <v>0</v>
      </c>
      <c r="E377" s="761">
        <f>+'c15'!CM16</f>
        <v>0</v>
      </c>
      <c r="F377" s="761">
        <f>+'c15'!CO16</f>
        <v>0</v>
      </c>
      <c r="G377" s="761">
        <f>+'c15'!CM19</f>
        <v>0</v>
      </c>
      <c r="H377" s="761">
        <f>+'c15'!CO19</f>
        <v>0</v>
      </c>
      <c r="I377" s="761">
        <f>+'c15'!CM27</f>
        <v>0</v>
      </c>
      <c r="J377" s="761">
        <f>+'c15'!CO27</f>
        <v>0</v>
      </c>
      <c r="K377" s="761">
        <f>+'c15'!CM28</f>
        <v>0</v>
      </c>
      <c r="L377" s="761">
        <f>+'c15'!CO28</f>
        <v>0</v>
      </c>
      <c r="M377" s="761">
        <f>+'c15'!CM47</f>
        <v>0</v>
      </c>
      <c r="N377" s="761">
        <f>+'c15'!CO47</f>
        <v>0</v>
      </c>
      <c r="O377" s="761">
        <f>+'c15'!CM48+'c15'!CM49+'c15'!CM50</f>
        <v>0</v>
      </c>
      <c r="P377" s="762">
        <f>+'c15'!CO48+'c15'!CO49+'c15'!CO50</f>
        <v>0</v>
      </c>
      <c r="Q377" s="30"/>
    </row>
    <row r="378" spans="1:17">
      <c r="A378" s="92">
        <v>50</v>
      </c>
      <c r="B378" s="192" t="s">
        <v>914</v>
      </c>
      <c r="C378" s="189">
        <v>0</v>
      </c>
      <c r="D378" s="189">
        <v>0</v>
      </c>
      <c r="E378" s="189">
        <v>0</v>
      </c>
      <c r="F378" s="189">
        <v>0</v>
      </c>
      <c r="G378" s="189">
        <v>0</v>
      </c>
      <c r="H378" s="189">
        <v>0</v>
      </c>
      <c r="I378" s="189">
        <v>0</v>
      </c>
      <c r="J378" s="189">
        <v>0</v>
      </c>
      <c r="K378" s="189">
        <v>0</v>
      </c>
      <c r="L378" s="189">
        <v>0</v>
      </c>
      <c r="M378" s="189">
        <v>0</v>
      </c>
      <c r="N378" s="189">
        <v>0</v>
      </c>
      <c r="O378" s="188">
        <v>0</v>
      </c>
      <c r="P378" s="187">
        <v>0</v>
      </c>
      <c r="Q378" s="30"/>
    </row>
    <row r="379" spans="1:17" ht="27.6">
      <c r="A379" s="120">
        <v>51</v>
      </c>
      <c r="B379" s="112" t="s">
        <v>1026</v>
      </c>
      <c r="C379" s="189">
        <v>0</v>
      </c>
      <c r="D379" s="189">
        <v>0</v>
      </c>
      <c r="E379" s="189">
        <v>0</v>
      </c>
      <c r="F379" s="189">
        <v>0</v>
      </c>
      <c r="G379" s="189">
        <v>0</v>
      </c>
      <c r="H379" s="189">
        <v>0</v>
      </c>
      <c r="I379" s="189">
        <v>0</v>
      </c>
      <c r="J379" s="189">
        <v>0</v>
      </c>
      <c r="K379" s="189">
        <v>0</v>
      </c>
      <c r="L379" s="189">
        <v>0</v>
      </c>
      <c r="M379" s="189">
        <v>0</v>
      </c>
      <c r="N379" s="189">
        <v>0</v>
      </c>
      <c r="O379" s="188">
        <v>0</v>
      </c>
      <c r="P379" s="187">
        <v>0</v>
      </c>
      <c r="Q379" s="30"/>
    </row>
    <row r="380" spans="1:17">
      <c r="A380" s="92">
        <v>52</v>
      </c>
      <c r="B380" s="186" t="s">
        <v>912</v>
      </c>
      <c r="C380" s="189">
        <v>0</v>
      </c>
      <c r="D380" s="189">
        <v>0</v>
      </c>
      <c r="E380" s="189">
        <v>0</v>
      </c>
      <c r="F380" s="189">
        <v>0</v>
      </c>
      <c r="G380" s="189">
        <v>0</v>
      </c>
      <c r="H380" s="189">
        <v>0</v>
      </c>
      <c r="I380" s="189">
        <v>0</v>
      </c>
      <c r="J380" s="189">
        <v>0</v>
      </c>
      <c r="K380" s="189">
        <v>0</v>
      </c>
      <c r="L380" s="189">
        <v>0</v>
      </c>
      <c r="M380" s="189">
        <v>0</v>
      </c>
      <c r="N380" s="189">
        <v>0</v>
      </c>
      <c r="O380" s="188">
        <v>0</v>
      </c>
      <c r="P380" s="187">
        <v>0</v>
      </c>
      <c r="Q380" s="30"/>
    </row>
    <row r="381" spans="1:17" ht="27.6">
      <c r="A381" s="92">
        <v>53</v>
      </c>
      <c r="B381" s="191" t="s">
        <v>987</v>
      </c>
      <c r="C381" s="189">
        <v>0</v>
      </c>
      <c r="D381" s="189">
        <v>0</v>
      </c>
      <c r="E381" s="189">
        <v>0</v>
      </c>
      <c r="F381" s="189">
        <v>0</v>
      </c>
      <c r="G381" s="189">
        <v>0</v>
      </c>
      <c r="H381" s="189">
        <v>0</v>
      </c>
      <c r="I381" s="189">
        <v>0</v>
      </c>
      <c r="J381" s="189">
        <v>0</v>
      </c>
      <c r="K381" s="189">
        <v>0</v>
      </c>
      <c r="L381" s="189">
        <v>0</v>
      </c>
      <c r="M381" s="189">
        <v>0</v>
      </c>
      <c r="N381" s="189">
        <v>0</v>
      </c>
      <c r="O381" s="188">
        <v>0</v>
      </c>
      <c r="P381" s="187">
        <v>0</v>
      </c>
      <c r="Q381" s="30"/>
    </row>
    <row r="382" spans="1:17" ht="27.6">
      <c r="A382" s="92">
        <v>54</v>
      </c>
      <c r="B382" s="190" t="s">
        <v>910</v>
      </c>
      <c r="C382" s="189">
        <v>0</v>
      </c>
      <c r="D382" s="189">
        <v>0</v>
      </c>
      <c r="E382" s="189">
        <v>0</v>
      </c>
      <c r="F382" s="189">
        <v>0</v>
      </c>
      <c r="G382" s="189">
        <v>0</v>
      </c>
      <c r="H382" s="189">
        <v>0</v>
      </c>
      <c r="I382" s="189">
        <v>0</v>
      </c>
      <c r="J382" s="189">
        <v>0</v>
      </c>
      <c r="K382" s="189">
        <v>0</v>
      </c>
      <c r="L382" s="189">
        <v>0</v>
      </c>
      <c r="M382" s="189">
        <v>0</v>
      </c>
      <c r="N382" s="189">
        <v>0</v>
      </c>
      <c r="O382" s="188">
        <v>0</v>
      </c>
      <c r="P382" s="187">
        <v>0</v>
      </c>
      <c r="Q382" s="30"/>
    </row>
    <row r="383" spans="1:17">
      <c r="A383" s="120">
        <v>55</v>
      </c>
      <c r="B383" s="186" t="s">
        <v>908</v>
      </c>
      <c r="C383" s="761">
        <f>+'c15'!CD15+'c15'!CG15+'c15'!CP15</f>
        <v>0</v>
      </c>
      <c r="D383" s="761">
        <f>+'c15'!CF15+'c15'!CI15+'c15'!CR15</f>
        <v>0</v>
      </c>
      <c r="E383" s="761">
        <f>+'c15'!CD16+'c15'!CG16+'c15'!CP16</f>
        <v>0</v>
      </c>
      <c r="F383" s="761">
        <f>+'c15'!CF16+'c15'!CI16+'c15'!CR16</f>
        <v>0</v>
      </c>
      <c r="G383" s="761">
        <f>+'c15'!CD19+'c15'!CG19+'c15'!CP19</f>
        <v>0</v>
      </c>
      <c r="H383" s="761">
        <f>+'c15'!CF19+'c15'!CI19+'c15'!CR19</f>
        <v>0</v>
      </c>
      <c r="I383" s="761">
        <f>+'c15'!CD27+'c15'!CG27+'c15'!CP27</f>
        <v>0</v>
      </c>
      <c r="J383" s="761">
        <f>+'c15'!CF27+'c15'!CI27+'c15'!CR27</f>
        <v>0</v>
      </c>
      <c r="K383" s="761">
        <f>+'c15'!CD28+'c15'!CG28+'c15'!CP28</f>
        <v>0</v>
      </c>
      <c r="L383" s="761">
        <f>+'c15'!CF28+'c15'!CI28+'c15'!CR28</f>
        <v>0</v>
      </c>
      <c r="M383" s="761">
        <f>+'c15'!CD47+'c15'!CG47+'c15'!CP47</f>
        <v>0</v>
      </c>
      <c r="N383" s="761">
        <f>+'c15'!CF47+'c15'!CI47+'c15'!CR47</f>
        <v>0</v>
      </c>
      <c r="O383" s="761">
        <f>+'c15'!CD48+'c15'!CD49+'c15'!CD50+'c15'!CG48+'c15'!CG49+'c15'!CG50+'c15'!CP48+'c15'!CP49+'c15'!CP50</f>
        <v>0</v>
      </c>
      <c r="P383" s="762">
        <f>+'c15'!CF48+'c15'!CF49+'c15'!CF50+'c15'!CI48+'c15'!CI49+'c15'!CI50+'c15'!CR48+'c15'!CR49+'c15'!CR50</f>
        <v>0</v>
      </c>
      <c r="Q383" s="30"/>
    </row>
    <row r="384" spans="1:17" ht="14.4" thickBot="1">
      <c r="A384" s="120">
        <v>56</v>
      </c>
      <c r="B384" s="185" t="s">
        <v>906</v>
      </c>
      <c r="C384" s="184">
        <v>0</v>
      </c>
      <c r="D384" s="184">
        <v>0</v>
      </c>
      <c r="E384" s="184">
        <v>0</v>
      </c>
      <c r="F384" s="184">
        <v>0</v>
      </c>
      <c r="G384" s="184">
        <v>0</v>
      </c>
      <c r="H384" s="184">
        <v>0</v>
      </c>
      <c r="I384" s="184">
        <v>0</v>
      </c>
      <c r="J384" s="184">
        <v>0</v>
      </c>
      <c r="K384" s="184">
        <v>0</v>
      </c>
      <c r="L384" s="184">
        <v>0</v>
      </c>
      <c r="M384" s="184">
        <v>0</v>
      </c>
      <c r="N384" s="184">
        <v>0</v>
      </c>
      <c r="O384" s="183">
        <v>0</v>
      </c>
      <c r="P384" s="182">
        <v>0</v>
      </c>
      <c r="Q384" s="30"/>
    </row>
    <row r="385" spans="1:17" ht="15" thickTop="1" thickBot="1">
      <c r="A385" s="1" t="s">
        <v>1133</v>
      </c>
      <c r="E385" s="769" t="str">
        <f>IF(C391=E239,"OK","Err")</f>
        <v>OK</v>
      </c>
      <c r="F385" s="769" t="str">
        <f>IF(D391=F239,"OK","Err")</f>
        <v>OK</v>
      </c>
      <c r="G385" s="769" t="str">
        <f>IF(E242=G391,"OK","Err")</f>
        <v>OK</v>
      </c>
      <c r="H385" s="769" t="str">
        <f>IF(F242=H391,"OK","Err")</f>
        <v>OK</v>
      </c>
      <c r="J385" s="146"/>
      <c r="K385" s="146"/>
      <c r="L385" s="181"/>
      <c r="Q385" s="1142"/>
    </row>
    <row r="386" spans="1:17" ht="15.75" customHeight="1" thickTop="1">
      <c r="A386" s="1143" t="s">
        <v>1039</v>
      </c>
      <c r="B386" s="1067" t="s">
        <v>1132</v>
      </c>
      <c r="C386" s="1067" t="s">
        <v>1</v>
      </c>
      <c r="D386" s="1147" t="s">
        <v>1128</v>
      </c>
      <c r="E386" s="1148" t="s">
        <v>1131</v>
      </c>
      <c r="F386" s="1104"/>
      <c r="G386" s="1104"/>
      <c r="H386" s="1149"/>
      <c r="J386" s="180"/>
      <c r="Q386" s="1142"/>
    </row>
    <row r="387" spans="1:17" ht="14.4" thickBot="1">
      <c r="A387" s="1144"/>
      <c r="B387" s="1146"/>
      <c r="C387" s="1146"/>
      <c r="D387" s="978"/>
      <c r="E387" s="1150"/>
      <c r="F387" s="1151"/>
      <c r="G387" s="1151"/>
      <c r="H387" s="1152"/>
      <c r="J387" s="146"/>
      <c r="K387" s="146"/>
      <c r="Q387" s="1142"/>
    </row>
    <row r="388" spans="1:17" ht="15.75" customHeight="1" thickBot="1">
      <c r="A388" s="1144"/>
      <c r="B388" s="1146"/>
      <c r="C388" s="1146"/>
      <c r="D388" s="978"/>
      <c r="E388" s="1161" t="s">
        <v>1130</v>
      </c>
      <c r="F388" s="1162"/>
      <c r="G388" s="1161" t="s">
        <v>1129</v>
      </c>
      <c r="H388" s="1162"/>
      <c r="J388" s="146"/>
      <c r="K388" s="146"/>
      <c r="Q388" s="1142"/>
    </row>
    <row r="389" spans="1:17" ht="28.2" thickBot="1">
      <c r="A389" s="1145"/>
      <c r="B389" s="1038"/>
      <c r="C389" s="1038"/>
      <c r="D389" s="1039"/>
      <c r="E389" s="178" t="s">
        <v>1</v>
      </c>
      <c r="F389" s="179" t="s">
        <v>1128</v>
      </c>
      <c r="G389" s="178" t="s">
        <v>1</v>
      </c>
      <c r="H389" s="177" t="s">
        <v>1128</v>
      </c>
      <c r="J389" s="146"/>
      <c r="K389" s="146"/>
      <c r="Q389" s="1142"/>
    </row>
    <row r="390" spans="1:17" ht="15" thickTop="1" thickBot="1">
      <c r="A390" s="176" t="s">
        <v>2</v>
      </c>
      <c r="B390" s="175" t="s">
        <v>3</v>
      </c>
      <c r="C390" s="174" t="s">
        <v>1032</v>
      </c>
      <c r="D390" s="173" t="s">
        <v>1127</v>
      </c>
      <c r="E390" s="172">
        <v>3</v>
      </c>
      <c r="F390" s="171">
        <v>4</v>
      </c>
      <c r="G390" s="172">
        <v>5</v>
      </c>
      <c r="H390" s="171">
        <v>6</v>
      </c>
      <c r="J390" s="146"/>
      <c r="K390" s="146"/>
      <c r="Q390" s="1142"/>
    </row>
    <row r="391" spans="1:17" ht="14.4" thickTop="1">
      <c r="A391" s="170" t="s">
        <v>1126</v>
      </c>
      <c r="B391" s="169" t="s">
        <v>1125</v>
      </c>
      <c r="C391" s="770">
        <f t="shared" ref="C391:H391" si="11">SUM(C392:C444)</f>
        <v>0</v>
      </c>
      <c r="D391" s="771">
        <f t="shared" si="11"/>
        <v>0</v>
      </c>
      <c r="E391" s="772">
        <f t="shared" si="11"/>
        <v>0</v>
      </c>
      <c r="F391" s="771">
        <f t="shared" si="11"/>
        <v>0</v>
      </c>
      <c r="G391" s="772">
        <f t="shared" si="11"/>
        <v>0</v>
      </c>
      <c r="H391" s="771">
        <f t="shared" si="11"/>
        <v>0</v>
      </c>
      <c r="J391" s="146"/>
      <c r="K391" s="146"/>
      <c r="Q391" s="1142"/>
    </row>
    <row r="392" spans="1:17">
      <c r="A392" s="83" t="s">
        <v>1124</v>
      </c>
      <c r="B392" s="160" t="s">
        <v>1123</v>
      </c>
      <c r="C392" s="773">
        <f>+'c15'!D111</f>
        <v>0</v>
      </c>
      <c r="D392" s="774">
        <f>+'c15'!F111</f>
        <v>0</v>
      </c>
      <c r="E392" s="775">
        <f>+'c15'!J111</f>
        <v>0</v>
      </c>
      <c r="F392" s="774">
        <f>+'c15'!L111</f>
        <v>0</v>
      </c>
      <c r="G392" s="775">
        <f>+'c15'!G111</f>
        <v>0</v>
      </c>
      <c r="H392" s="774">
        <f>+'c15'!I111</f>
        <v>0</v>
      </c>
    </row>
    <row r="393" spans="1:17">
      <c r="A393" s="83" t="s">
        <v>1122</v>
      </c>
      <c r="B393" s="160" t="s">
        <v>1121</v>
      </c>
      <c r="C393" s="773">
        <f>+'c15'!D112</f>
        <v>0</v>
      </c>
      <c r="D393" s="774">
        <f>+'c15'!F112</f>
        <v>0</v>
      </c>
      <c r="E393" s="775">
        <f>+'c15'!J112</f>
        <v>0</v>
      </c>
      <c r="F393" s="774">
        <f>+'c15'!L112</f>
        <v>0</v>
      </c>
      <c r="G393" s="775">
        <f>+'c15'!G112</f>
        <v>0</v>
      </c>
      <c r="H393" s="774">
        <f>+'c15'!I112</f>
        <v>0</v>
      </c>
    </row>
    <row r="394" spans="1:17">
      <c r="A394" s="83" t="s">
        <v>1120</v>
      </c>
      <c r="B394" s="160" t="s">
        <v>23</v>
      </c>
      <c r="C394" s="773">
        <f>+'c15'!D113</f>
        <v>0</v>
      </c>
      <c r="D394" s="774">
        <f>+'c15'!F113</f>
        <v>0</v>
      </c>
      <c r="E394" s="775">
        <f>+'c15'!J113</f>
        <v>0</v>
      </c>
      <c r="F394" s="774">
        <f>+'c15'!L113</f>
        <v>0</v>
      </c>
      <c r="G394" s="775">
        <f>+'c15'!G113</f>
        <v>0</v>
      </c>
      <c r="H394" s="774">
        <f>+'c15'!I113</f>
        <v>0</v>
      </c>
    </row>
    <row r="395" spans="1:17">
      <c r="A395" s="83" t="s">
        <v>1119</v>
      </c>
      <c r="B395" s="160" t="s">
        <v>5</v>
      </c>
      <c r="C395" s="773">
        <f>+'c15'!D114</f>
        <v>0</v>
      </c>
      <c r="D395" s="774">
        <f>+'c15'!F114</f>
        <v>0</v>
      </c>
      <c r="E395" s="775">
        <f>+'c15'!J114</f>
        <v>0</v>
      </c>
      <c r="F395" s="774">
        <f>+'c15'!L114</f>
        <v>0</v>
      </c>
      <c r="G395" s="775">
        <f>+'c15'!G114</f>
        <v>0</v>
      </c>
      <c r="H395" s="774">
        <f>+'c15'!I114</f>
        <v>0</v>
      </c>
    </row>
    <row r="396" spans="1:17">
      <c r="A396" s="83" t="s">
        <v>1118</v>
      </c>
      <c r="B396" s="160" t="s">
        <v>1117</v>
      </c>
      <c r="C396" s="773">
        <f>+'c15'!D115</f>
        <v>0</v>
      </c>
      <c r="D396" s="774">
        <f>+'c15'!F115</f>
        <v>0</v>
      </c>
      <c r="E396" s="775">
        <f>+'c15'!J115</f>
        <v>0</v>
      </c>
      <c r="F396" s="774">
        <f>+'c15'!L115</f>
        <v>0</v>
      </c>
      <c r="G396" s="775">
        <f>+'c15'!G115</f>
        <v>0</v>
      </c>
      <c r="H396" s="774">
        <f>+'c15'!I115</f>
        <v>0</v>
      </c>
    </row>
    <row r="397" spans="1:17">
      <c r="A397" s="83" t="s">
        <v>1116</v>
      </c>
      <c r="B397" s="160" t="s">
        <v>1115</v>
      </c>
      <c r="C397" s="773">
        <f>+'c15'!D116</f>
        <v>0</v>
      </c>
      <c r="D397" s="774">
        <f>+'c15'!F116</f>
        <v>0</v>
      </c>
      <c r="E397" s="775">
        <f>+'c15'!J116</f>
        <v>0</v>
      </c>
      <c r="F397" s="774">
        <f>+'c15'!L116</f>
        <v>0</v>
      </c>
      <c r="G397" s="775">
        <f>+'c15'!G116</f>
        <v>0</v>
      </c>
      <c r="H397" s="774">
        <f>+'c15'!I116</f>
        <v>0</v>
      </c>
    </row>
    <row r="398" spans="1:17">
      <c r="A398" s="83" t="s">
        <v>1114</v>
      </c>
      <c r="B398" s="160" t="s">
        <v>24</v>
      </c>
      <c r="C398" s="773">
        <f>+'c15'!D117</f>
        <v>0</v>
      </c>
      <c r="D398" s="774">
        <f>+'c15'!F117</f>
        <v>0</v>
      </c>
      <c r="E398" s="775">
        <f>+'c15'!J117</f>
        <v>0</v>
      </c>
      <c r="F398" s="774">
        <f>+'c15'!L117</f>
        <v>0</v>
      </c>
      <c r="G398" s="775">
        <f>+'c15'!G117</f>
        <v>0</v>
      </c>
      <c r="H398" s="774">
        <f>+'c15'!I117</f>
        <v>0</v>
      </c>
    </row>
    <row r="399" spans="1:17" ht="16.5" customHeight="1">
      <c r="A399" s="83" t="s">
        <v>1113</v>
      </c>
      <c r="B399" s="160" t="s">
        <v>1112</v>
      </c>
      <c r="C399" s="773">
        <f>+'c15'!D118</f>
        <v>0</v>
      </c>
      <c r="D399" s="774">
        <f>+'c15'!F118</f>
        <v>0</v>
      </c>
      <c r="E399" s="775">
        <f>+'c15'!J118</f>
        <v>0</v>
      </c>
      <c r="F399" s="774">
        <f>+'c15'!L118</f>
        <v>0</v>
      </c>
      <c r="G399" s="775">
        <f>+'c15'!G118</f>
        <v>0</v>
      </c>
      <c r="H399" s="774">
        <f>+'c15'!I118</f>
        <v>0</v>
      </c>
    </row>
    <row r="400" spans="1:17">
      <c r="A400" s="83" t="s">
        <v>1111</v>
      </c>
      <c r="B400" s="160" t="s">
        <v>1110</v>
      </c>
      <c r="C400" s="773">
        <f>+'c15'!D119</f>
        <v>0</v>
      </c>
      <c r="D400" s="774">
        <f>+'c15'!F119</f>
        <v>0</v>
      </c>
      <c r="E400" s="775">
        <f>+'c15'!J119</f>
        <v>0</v>
      </c>
      <c r="F400" s="774">
        <f>+'c15'!L119</f>
        <v>0</v>
      </c>
      <c r="G400" s="775">
        <f>+'c15'!G119</f>
        <v>0</v>
      </c>
      <c r="H400" s="774">
        <f>+'c15'!I119</f>
        <v>0</v>
      </c>
    </row>
    <row r="401" spans="1:17">
      <c r="A401" s="83" t="s">
        <v>1109</v>
      </c>
      <c r="B401" s="160" t="s">
        <v>1108</v>
      </c>
      <c r="C401" s="773">
        <f>+'c15'!D120</f>
        <v>0</v>
      </c>
      <c r="D401" s="774">
        <f>+'c15'!F120</f>
        <v>0</v>
      </c>
      <c r="E401" s="775">
        <f>+'c15'!J120</f>
        <v>0</v>
      </c>
      <c r="F401" s="774">
        <f>+'c15'!L120</f>
        <v>0</v>
      </c>
      <c r="G401" s="775">
        <f>+'c15'!G120</f>
        <v>0</v>
      </c>
      <c r="H401" s="774">
        <f>+'c15'!I120</f>
        <v>0</v>
      </c>
    </row>
    <row r="402" spans="1:17">
      <c r="A402" s="83" t="s">
        <v>1107</v>
      </c>
      <c r="B402" s="160" t="s">
        <v>1106</v>
      </c>
      <c r="C402" s="773">
        <f>+'c15'!D121</f>
        <v>0</v>
      </c>
      <c r="D402" s="774">
        <f>+'c15'!F121</f>
        <v>0</v>
      </c>
      <c r="E402" s="775">
        <f>+'c15'!J121</f>
        <v>0</v>
      </c>
      <c r="F402" s="774">
        <f>+'c15'!L121</f>
        <v>0</v>
      </c>
      <c r="G402" s="775">
        <f>+'c15'!G121</f>
        <v>0</v>
      </c>
      <c r="H402" s="774">
        <f>+'c15'!I121</f>
        <v>0</v>
      </c>
    </row>
    <row r="403" spans="1:17">
      <c r="A403" s="83" t="s">
        <v>1105</v>
      </c>
      <c r="B403" s="160" t="s">
        <v>8</v>
      </c>
      <c r="C403" s="773">
        <f>+'c15'!D122</f>
        <v>0</v>
      </c>
      <c r="D403" s="774">
        <f>+'c15'!F122</f>
        <v>0</v>
      </c>
      <c r="E403" s="775">
        <f>+'c15'!J122</f>
        <v>0</v>
      </c>
      <c r="F403" s="774">
        <f>+'c15'!L122</f>
        <v>0</v>
      </c>
      <c r="G403" s="775">
        <f>+'c15'!G122</f>
        <v>0</v>
      </c>
      <c r="H403" s="774">
        <f>+'c15'!I122</f>
        <v>0</v>
      </c>
    </row>
    <row r="404" spans="1:17">
      <c r="A404" s="83" t="s">
        <v>1104</v>
      </c>
      <c r="B404" s="160" t="s">
        <v>9</v>
      </c>
      <c r="C404" s="773">
        <f>+'c15'!D123</f>
        <v>0</v>
      </c>
      <c r="D404" s="774">
        <f>+'c15'!F123</f>
        <v>0</v>
      </c>
      <c r="E404" s="775">
        <f>+'c15'!J123</f>
        <v>0</v>
      </c>
      <c r="F404" s="774">
        <f>+'c15'!L123</f>
        <v>0</v>
      </c>
      <c r="G404" s="775">
        <f>+'c15'!G123</f>
        <v>0</v>
      </c>
      <c r="H404" s="774">
        <f>+'c15'!I123</f>
        <v>0</v>
      </c>
    </row>
    <row r="405" spans="1:17">
      <c r="A405" s="83" t="s">
        <v>1103</v>
      </c>
      <c r="B405" s="160" t="s">
        <v>1102</v>
      </c>
      <c r="C405" s="773">
        <f>+'c15'!D124</f>
        <v>0</v>
      </c>
      <c r="D405" s="774">
        <f>+'c15'!F124</f>
        <v>0</v>
      </c>
      <c r="E405" s="775">
        <f>+'c15'!J124</f>
        <v>0</v>
      </c>
      <c r="F405" s="774">
        <f>+'c15'!L124</f>
        <v>0</v>
      </c>
      <c r="G405" s="775">
        <f>+'c15'!G124</f>
        <v>0</v>
      </c>
      <c r="H405" s="776">
        <f>+'c15'!I124</f>
        <v>0</v>
      </c>
      <c r="I405" s="777" t="str">
        <f>IF(E240=C405,"OK","Err")</f>
        <v>OK</v>
      </c>
      <c r="J405" s="766" t="str">
        <f>IF(F240=D405,"OK","Err")</f>
        <v>OK</v>
      </c>
    </row>
    <row r="406" spans="1:17">
      <c r="A406" s="83" t="s">
        <v>1101</v>
      </c>
      <c r="B406" s="160" t="s">
        <v>1100</v>
      </c>
      <c r="C406" s="773">
        <f>+'c15'!D125</f>
        <v>0</v>
      </c>
      <c r="D406" s="774">
        <f>+'c15'!F125</f>
        <v>0</v>
      </c>
      <c r="E406" s="775">
        <f>+'c15'!J125</f>
        <v>0</v>
      </c>
      <c r="F406" s="774">
        <f>+'c15'!L125</f>
        <v>0</v>
      </c>
      <c r="G406" s="775">
        <f>+'c15'!G125</f>
        <v>0</v>
      </c>
      <c r="H406" s="774">
        <f>+'c15'!I125</f>
        <v>0</v>
      </c>
      <c r="Q406" s="168"/>
    </row>
    <row r="407" spans="1:17">
      <c r="A407" s="83" t="s">
        <v>1099</v>
      </c>
      <c r="B407" s="160" t="s">
        <v>25</v>
      </c>
      <c r="C407" s="773">
        <f>+'c15'!D126</f>
        <v>0</v>
      </c>
      <c r="D407" s="774">
        <f>+'c15'!F126</f>
        <v>0</v>
      </c>
      <c r="E407" s="775">
        <f>+'c15'!J126</f>
        <v>0</v>
      </c>
      <c r="F407" s="774">
        <f>+'c15'!L126</f>
        <v>0</v>
      </c>
      <c r="G407" s="775">
        <f>+'c15'!G126</f>
        <v>0</v>
      </c>
      <c r="H407" s="774">
        <f>+'c15'!I126</f>
        <v>0</v>
      </c>
      <c r="Q407" s="168"/>
    </row>
    <row r="408" spans="1:17">
      <c r="A408" s="83" t="s">
        <v>1098</v>
      </c>
      <c r="B408" s="160" t="s">
        <v>10</v>
      </c>
      <c r="C408" s="773">
        <f>+'c15'!D127</f>
        <v>0</v>
      </c>
      <c r="D408" s="774">
        <f>+'c15'!F127</f>
        <v>0</v>
      </c>
      <c r="E408" s="775">
        <f>+'c15'!J127</f>
        <v>0</v>
      </c>
      <c r="F408" s="774">
        <f>+'c15'!L127</f>
        <v>0</v>
      </c>
      <c r="G408" s="775">
        <f>+'c15'!G127</f>
        <v>0</v>
      </c>
      <c r="H408" s="774">
        <f>+'c15'!I127</f>
        <v>0</v>
      </c>
      <c r="Q408" s="168"/>
    </row>
    <row r="409" spans="1:17">
      <c r="A409" s="83" t="s">
        <v>1097</v>
      </c>
      <c r="B409" s="160" t="s">
        <v>26</v>
      </c>
      <c r="C409" s="773">
        <f>+'c15'!D128</f>
        <v>0</v>
      </c>
      <c r="D409" s="774">
        <f>+'c15'!F128</f>
        <v>0</v>
      </c>
      <c r="E409" s="775">
        <f>+'c15'!J128</f>
        <v>0</v>
      </c>
      <c r="F409" s="774">
        <f>+'c15'!L128</f>
        <v>0</v>
      </c>
      <c r="G409" s="775">
        <f>+'c15'!G128</f>
        <v>0</v>
      </c>
      <c r="H409" s="774">
        <f>+'c15'!I128</f>
        <v>0</v>
      </c>
      <c r="Q409" s="168"/>
    </row>
    <row r="410" spans="1:17">
      <c r="A410" s="161" t="s">
        <v>1096</v>
      </c>
      <c r="B410" s="160" t="s">
        <v>27</v>
      </c>
      <c r="C410" s="773">
        <f>+'c15'!D129</f>
        <v>0</v>
      </c>
      <c r="D410" s="774">
        <f>+'c15'!F129</f>
        <v>0</v>
      </c>
      <c r="E410" s="775">
        <f>+'c15'!J129</f>
        <v>0</v>
      </c>
      <c r="F410" s="774">
        <f>+'c15'!L129</f>
        <v>0</v>
      </c>
      <c r="G410" s="775">
        <f>+'c15'!G129</f>
        <v>0</v>
      </c>
      <c r="H410" s="774">
        <f>+'c15'!I129</f>
        <v>0</v>
      </c>
      <c r="Q410" s="168"/>
    </row>
    <row r="411" spans="1:17">
      <c r="A411" s="81" t="s">
        <v>1095</v>
      </c>
      <c r="B411" s="160" t="s">
        <v>4</v>
      </c>
      <c r="C411" s="773">
        <f>+'c15'!D130</f>
        <v>0</v>
      </c>
      <c r="D411" s="774">
        <f>+'c15'!F130</f>
        <v>0</v>
      </c>
      <c r="E411" s="775">
        <f>+'c15'!J130</f>
        <v>0</v>
      </c>
      <c r="F411" s="774">
        <f>+'c15'!L130</f>
        <v>0</v>
      </c>
      <c r="G411" s="775">
        <f>+'c15'!G130</f>
        <v>0</v>
      </c>
      <c r="H411" s="774">
        <f>+'c15'!I130</f>
        <v>0</v>
      </c>
      <c r="Q411" s="168"/>
    </row>
    <row r="412" spans="1:17">
      <c r="A412" s="161" t="s">
        <v>1094</v>
      </c>
      <c r="B412" s="160" t="s">
        <v>1093</v>
      </c>
      <c r="C412" s="773">
        <f>+'c15'!D131</f>
        <v>0</v>
      </c>
      <c r="D412" s="774">
        <f>+'c15'!F131</f>
        <v>0</v>
      </c>
      <c r="E412" s="775">
        <f>+'c15'!J131</f>
        <v>0</v>
      </c>
      <c r="F412" s="774">
        <f>+'c15'!L131</f>
        <v>0</v>
      </c>
      <c r="G412" s="775">
        <f>+'c15'!G131</f>
        <v>0</v>
      </c>
      <c r="H412" s="774">
        <f>+'c15'!I131</f>
        <v>0</v>
      </c>
      <c r="Q412" s="168"/>
    </row>
    <row r="413" spans="1:17">
      <c r="A413" s="161" t="s">
        <v>1092</v>
      </c>
      <c r="B413" s="160" t="s">
        <v>11</v>
      </c>
      <c r="C413" s="773">
        <f>+'c15'!D132</f>
        <v>0</v>
      </c>
      <c r="D413" s="774">
        <f>+'c15'!F132</f>
        <v>0</v>
      </c>
      <c r="E413" s="775">
        <f>+'c15'!J132</f>
        <v>0</v>
      </c>
      <c r="F413" s="774">
        <f>+'c15'!L132</f>
        <v>0</v>
      </c>
      <c r="G413" s="775">
        <f>+'c15'!G132</f>
        <v>0</v>
      </c>
      <c r="H413" s="774">
        <f>+'c15'!I132</f>
        <v>0</v>
      </c>
      <c r="Q413" s="168"/>
    </row>
    <row r="414" spans="1:17">
      <c r="A414" s="161" t="s">
        <v>1091</v>
      </c>
      <c r="B414" s="160" t="s">
        <v>1090</v>
      </c>
      <c r="C414" s="773">
        <f>+'c15'!D133</f>
        <v>0</v>
      </c>
      <c r="D414" s="774">
        <f>+'c15'!F133</f>
        <v>0</v>
      </c>
      <c r="E414" s="775">
        <f>+'c15'!J133</f>
        <v>0</v>
      </c>
      <c r="F414" s="774">
        <f>+'c15'!L133</f>
        <v>0</v>
      </c>
      <c r="G414" s="775">
        <f>+'c15'!G133</f>
        <v>0</v>
      </c>
      <c r="H414" s="774">
        <f>+'c15'!I133</f>
        <v>0</v>
      </c>
    </row>
    <row r="415" spans="1:17">
      <c r="A415" s="161" t="s">
        <v>1089</v>
      </c>
      <c r="B415" s="160" t="s">
        <v>28</v>
      </c>
      <c r="C415" s="773">
        <f>+'c15'!D134</f>
        <v>0</v>
      </c>
      <c r="D415" s="774">
        <f>+'c15'!F134</f>
        <v>0</v>
      </c>
      <c r="E415" s="775">
        <f>+'c15'!J134</f>
        <v>0</v>
      </c>
      <c r="F415" s="774">
        <f>+'c15'!L134</f>
        <v>0</v>
      </c>
      <c r="G415" s="775">
        <f>+'c15'!G134</f>
        <v>0</v>
      </c>
      <c r="H415" s="774">
        <f>+'c15'!I134</f>
        <v>0</v>
      </c>
      <c r="Q415" s="167"/>
    </row>
    <row r="416" spans="1:17">
      <c r="A416" s="161" t="s">
        <v>1088</v>
      </c>
      <c r="B416" s="160" t="s">
        <v>29</v>
      </c>
      <c r="C416" s="773">
        <f>+'c15'!D135</f>
        <v>0</v>
      </c>
      <c r="D416" s="774">
        <f>+'c15'!F135</f>
        <v>0</v>
      </c>
      <c r="E416" s="775">
        <f>+'c15'!J135</f>
        <v>0</v>
      </c>
      <c r="F416" s="774">
        <f>+'c15'!L135</f>
        <v>0</v>
      </c>
      <c r="G416" s="775">
        <f>+'c15'!G135</f>
        <v>0</v>
      </c>
      <c r="H416" s="774">
        <f>+'c15'!I135</f>
        <v>0</v>
      </c>
      <c r="Q416" s="166"/>
    </row>
    <row r="417" spans="1:17">
      <c r="A417" s="161" t="s">
        <v>1087</v>
      </c>
      <c r="B417" s="160" t="s">
        <v>30</v>
      </c>
      <c r="C417" s="773">
        <f>+'c15'!D136</f>
        <v>0</v>
      </c>
      <c r="D417" s="774">
        <f>+'c15'!F136</f>
        <v>0</v>
      </c>
      <c r="E417" s="775">
        <f>+'c15'!J136</f>
        <v>0</v>
      </c>
      <c r="F417" s="774">
        <f>+'c15'!L136</f>
        <v>0</v>
      </c>
      <c r="G417" s="775">
        <f>+'c15'!G136</f>
        <v>0</v>
      </c>
      <c r="H417" s="774">
        <f>+'c15'!I136</f>
        <v>0</v>
      </c>
      <c r="Q417" s="166"/>
    </row>
    <row r="418" spans="1:17">
      <c r="A418" s="161" t="s">
        <v>1086</v>
      </c>
      <c r="B418" s="160" t="s">
        <v>1085</v>
      </c>
      <c r="C418" s="773">
        <f>+'c15'!D137</f>
        <v>0</v>
      </c>
      <c r="D418" s="774">
        <f>+'c15'!F137</f>
        <v>0</v>
      </c>
      <c r="E418" s="775">
        <f>+'c15'!J137</f>
        <v>0</v>
      </c>
      <c r="F418" s="774">
        <f>+'c15'!L137</f>
        <v>0</v>
      </c>
      <c r="G418" s="775">
        <f>+'c15'!G137</f>
        <v>0</v>
      </c>
      <c r="H418" s="774">
        <f>+'c15'!I137</f>
        <v>0</v>
      </c>
      <c r="Q418" s="166"/>
    </row>
    <row r="419" spans="1:17">
      <c r="A419" s="161" t="s">
        <v>1084</v>
      </c>
      <c r="B419" s="160" t="s">
        <v>1083</v>
      </c>
      <c r="C419" s="773">
        <f>+'c15'!D138</f>
        <v>0</v>
      </c>
      <c r="D419" s="774">
        <f>+'c15'!F138</f>
        <v>0</v>
      </c>
      <c r="E419" s="775">
        <f>+'c15'!J138</f>
        <v>0</v>
      </c>
      <c r="F419" s="774">
        <f>+'c15'!L138</f>
        <v>0</v>
      </c>
      <c r="G419" s="775">
        <f>+'c15'!G138</f>
        <v>0</v>
      </c>
      <c r="H419" s="774">
        <f>+'c15'!I138</f>
        <v>0</v>
      </c>
      <c r="Q419" s="165"/>
    </row>
    <row r="420" spans="1:17">
      <c r="A420" s="161" t="s">
        <v>1082</v>
      </c>
      <c r="B420" s="160" t="s">
        <v>1081</v>
      </c>
      <c r="C420" s="773">
        <f>+'c15'!D139</f>
        <v>0</v>
      </c>
      <c r="D420" s="774">
        <f>+'c15'!F139</f>
        <v>0</v>
      </c>
      <c r="E420" s="775">
        <f>+'c15'!J139</f>
        <v>0</v>
      </c>
      <c r="F420" s="774">
        <f>+'c15'!L139</f>
        <v>0</v>
      </c>
      <c r="G420" s="775">
        <f>+'c15'!G139</f>
        <v>0</v>
      </c>
      <c r="H420" s="774">
        <f>+'c15'!I139</f>
        <v>0</v>
      </c>
      <c r="Q420" s="162"/>
    </row>
    <row r="421" spans="1:17" ht="15.75" customHeight="1">
      <c r="A421" s="161" t="s">
        <v>1080</v>
      </c>
      <c r="B421" s="160" t="s">
        <v>1079</v>
      </c>
      <c r="C421" s="773">
        <f>+'c15'!D140</f>
        <v>0</v>
      </c>
      <c r="D421" s="774">
        <f>+'c15'!F140</f>
        <v>0</v>
      </c>
      <c r="E421" s="775">
        <f>+'c15'!J140</f>
        <v>0</v>
      </c>
      <c r="F421" s="774">
        <f>+'c15'!L140</f>
        <v>0</v>
      </c>
      <c r="G421" s="775">
        <f>+'c15'!G140</f>
        <v>0</v>
      </c>
      <c r="H421" s="774">
        <f>+'c15'!I140</f>
        <v>0</v>
      </c>
      <c r="Q421" s="162"/>
    </row>
    <row r="422" spans="1:17">
      <c r="A422" s="161" t="s">
        <v>1078</v>
      </c>
      <c r="B422" s="160" t="s">
        <v>14</v>
      </c>
      <c r="C422" s="773">
        <f>+'c15'!D141</f>
        <v>0</v>
      </c>
      <c r="D422" s="774">
        <f>+'c15'!F141</f>
        <v>0</v>
      </c>
      <c r="E422" s="775">
        <f>+'c15'!J141</f>
        <v>0</v>
      </c>
      <c r="F422" s="774">
        <f>+'c15'!L141</f>
        <v>0</v>
      </c>
      <c r="G422" s="775">
        <f>+'c15'!G141</f>
        <v>0</v>
      </c>
      <c r="H422" s="774">
        <f>+'c15'!I141</f>
        <v>0</v>
      </c>
      <c r="Q422" s="162"/>
    </row>
    <row r="423" spans="1:17">
      <c r="A423" s="161" t="s">
        <v>1077</v>
      </c>
      <c r="B423" s="160" t="s">
        <v>1076</v>
      </c>
      <c r="C423" s="773">
        <f>+'c15'!D142</f>
        <v>0</v>
      </c>
      <c r="D423" s="774">
        <f>+'c15'!F142</f>
        <v>0</v>
      </c>
      <c r="E423" s="775">
        <f>+'c15'!J142</f>
        <v>0</v>
      </c>
      <c r="F423" s="774">
        <f>+'c15'!L142</f>
        <v>0</v>
      </c>
      <c r="G423" s="775">
        <f>+'c15'!G142</f>
        <v>0</v>
      </c>
      <c r="H423" s="774">
        <f>+'c15'!I142</f>
        <v>0</v>
      </c>
      <c r="Q423" s="165"/>
    </row>
    <row r="424" spans="1:17">
      <c r="A424" s="161" t="s">
        <v>1075</v>
      </c>
      <c r="B424" s="160" t="s">
        <v>31</v>
      </c>
      <c r="C424" s="773">
        <f>+'c15'!D143</f>
        <v>0</v>
      </c>
      <c r="D424" s="774">
        <f>+'c15'!F143</f>
        <v>0</v>
      </c>
      <c r="E424" s="775">
        <f>+'c15'!J143</f>
        <v>0</v>
      </c>
      <c r="F424" s="774">
        <f>+'c15'!L143</f>
        <v>0</v>
      </c>
      <c r="G424" s="775">
        <f>+'c15'!G143</f>
        <v>0</v>
      </c>
      <c r="H424" s="774">
        <f>+'c15'!I143</f>
        <v>0</v>
      </c>
      <c r="Q424" s="162"/>
    </row>
    <row r="425" spans="1:17">
      <c r="A425" s="161" t="s">
        <v>1074</v>
      </c>
      <c r="B425" s="160" t="s">
        <v>1073</v>
      </c>
      <c r="C425" s="773">
        <f>+'c15'!D144</f>
        <v>0</v>
      </c>
      <c r="D425" s="774">
        <f>+'c15'!F144</f>
        <v>0</v>
      </c>
      <c r="E425" s="775">
        <f>+'c15'!J144</f>
        <v>0</v>
      </c>
      <c r="F425" s="774">
        <f>+'c15'!L144</f>
        <v>0</v>
      </c>
      <c r="G425" s="775">
        <f>+'c15'!G144</f>
        <v>0</v>
      </c>
      <c r="H425" s="774">
        <f>+'c15'!I144</f>
        <v>0</v>
      </c>
      <c r="Q425" s="162"/>
    </row>
    <row r="426" spans="1:17">
      <c r="A426" s="161" t="s">
        <v>1072</v>
      </c>
      <c r="B426" s="160" t="s">
        <v>32</v>
      </c>
      <c r="C426" s="773">
        <f>+'c15'!D145</f>
        <v>0</v>
      </c>
      <c r="D426" s="774">
        <f>+'c15'!F145</f>
        <v>0</v>
      </c>
      <c r="E426" s="775">
        <f>+'c15'!J145</f>
        <v>0</v>
      </c>
      <c r="F426" s="774">
        <f>+'c15'!L145</f>
        <v>0</v>
      </c>
      <c r="G426" s="775">
        <f>+'c15'!G145</f>
        <v>0</v>
      </c>
      <c r="H426" s="774">
        <f>+'c15'!I145</f>
        <v>0</v>
      </c>
      <c r="Q426" s="162"/>
    </row>
    <row r="427" spans="1:17" s="29" customFormat="1">
      <c r="A427" s="81" t="s">
        <v>1071</v>
      </c>
      <c r="B427" s="164" t="s">
        <v>1070</v>
      </c>
      <c r="C427" s="778">
        <f>+'c15'!D146</f>
        <v>0</v>
      </c>
      <c r="D427" s="779">
        <f>+'c15'!F146</f>
        <v>0</v>
      </c>
      <c r="E427" s="780">
        <f>+'c15'!J146</f>
        <v>0</v>
      </c>
      <c r="F427" s="779">
        <f>+'c15'!L146</f>
        <v>0</v>
      </c>
      <c r="G427" s="780">
        <f>+'c15'!G146</f>
        <v>0</v>
      </c>
      <c r="H427" s="779">
        <f>+'c15'!I146</f>
        <v>0</v>
      </c>
      <c r="Q427" s="163"/>
    </row>
    <row r="428" spans="1:17">
      <c r="A428" s="161" t="s">
        <v>1069</v>
      </c>
      <c r="B428" s="160" t="s">
        <v>33</v>
      </c>
      <c r="C428" s="773">
        <f>+'c15'!D147</f>
        <v>0</v>
      </c>
      <c r="D428" s="774">
        <f>+'c15'!F147</f>
        <v>0</v>
      </c>
      <c r="E428" s="775">
        <f>+'c15'!J147</f>
        <v>0</v>
      </c>
      <c r="F428" s="774">
        <f>+'c15'!L147</f>
        <v>0</v>
      </c>
      <c r="G428" s="775">
        <f>+'c15'!G147</f>
        <v>0</v>
      </c>
      <c r="H428" s="774">
        <f>+'c15'!I147</f>
        <v>0</v>
      </c>
      <c r="Q428" s="162"/>
    </row>
    <row r="429" spans="1:17">
      <c r="A429" s="161" t="s">
        <v>1068</v>
      </c>
      <c r="B429" s="160" t="s">
        <v>1067</v>
      </c>
      <c r="C429" s="773">
        <f>+'c15'!D148</f>
        <v>0</v>
      </c>
      <c r="D429" s="774">
        <f>+'c15'!F148</f>
        <v>0</v>
      </c>
      <c r="E429" s="775">
        <f>+'c15'!J148</f>
        <v>0</v>
      </c>
      <c r="F429" s="774">
        <f>+'c15'!L148</f>
        <v>0</v>
      </c>
      <c r="G429" s="775">
        <f>+'c15'!G148</f>
        <v>0</v>
      </c>
      <c r="H429" s="774">
        <f>+'c15'!I148</f>
        <v>0</v>
      </c>
      <c r="Q429" s="162"/>
    </row>
    <row r="430" spans="1:17">
      <c r="A430" s="161" t="s">
        <v>1066</v>
      </c>
      <c r="B430" s="160" t="s">
        <v>1065</v>
      </c>
      <c r="C430" s="773">
        <f>+'c15'!D149</f>
        <v>0</v>
      </c>
      <c r="D430" s="774">
        <f>+'c15'!F149</f>
        <v>0</v>
      </c>
      <c r="E430" s="775">
        <f>+'c15'!J149</f>
        <v>0</v>
      </c>
      <c r="F430" s="774">
        <f>+'c15'!L149</f>
        <v>0</v>
      </c>
      <c r="G430" s="775">
        <f>+'c15'!G149</f>
        <v>0</v>
      </c>
      <c r="H430" s="774">
        <f>+'c15'!I149</f>
        <v>0</v>
      </c>
      <c r="Q430" s="162"/>
    </row>
    <row r="431" spans="1:17">
      <c r="A431" s="161" t="s">
        <v>1064</v>
      </c>
      <c r="B431" s="160" t="s">
        <v>34</v>
      </c>
      <c r="C431" s="773">
        <f>+'c15'!D150</f>
        <v>0</v>
      </c>
      <c r="D431" s="774">
        <f>+'c15'!F150</f>
        <v>0</v>
      </c>
      <c r="E431" s="775">
        <f>+'c15'!J150</f>
        <v>0</v>
      </c>
      <c r="F431" s="774">
        <f>+'c15'!L150</f>
        <v>0</v>
      </c>
      <c r="G431" s="775">
        <f>+'c15'!G150</f>
        <v>0</v>
      </c>
      <c r="H431" s="774">
        <f>+'c15'!I150</f>
        <v>0</v>
      </c>
    </row>
    <row r="432" spans="1:17">
      <c r="A432" s="161" t="s">
        <v>1063</v>
      </c>
      <c r="B432" s="160" t="s">
        <v>16</v>
      </c>
      <c r="C432" s="773">
        <f>+'c15'!D151</f>
        <v>0</v>
      </c>
      <c r="D432" s="774">
        <f>+'c15'!F151</f>
        <v>0</v>
      </c>
      <c r="E432" s="775">
        <f>+'c15'!J151</f>
        <v>0</v>
      </c>
      <c r="F432" s="774">
        <f>+'c15'!L151</f>
        <v>0</v>
      </c>
      <c r="G432" s="775">
        <f>+'c15'!G151</f>
        <v>0</v>
      </c>
      <c r="H432" s="774">
        <f>+'c15'!I151</f>
        <v>0</v>
      </c>
    </row>
    <row r="433" spans="1:8">
      <c r="A433" s="161" t="s">
        <v>1062</v>
      </c>
      <c r="B433" s="160" t="s">
        <v>35</v>
      </c>
      <c r="C433" s="773">
        <f>+'c15'!D153+'c15'!D152</f>
        <v>0</v>
      </c>
      <c r="D433" s="774">
        <f>+'c15'!F153+'c15'!F152</f>
        <v>0</v>
      </c>
      <c r="E433" s="775">
        <f>+'c15'!J153+'c15'!J152</f>
        <v>0</v>
      </c>
      <c r="F433" s="774">
        <f>+'c15'!L153+'c15'!L152</f>
        <v>0</v>
      </c>
      <c r="G433" s="775">
        <f>+'c15'!G153+'c15'!G152</f>
        <v>0</v>
      </c>
      <c r="H433" s="774">
        <f>+'c15'!I153+'c15'!I152</f>
        <v>0</v>
      </c>
    </row>
    <row r="434" spans="1:8">
      <c r="A434" s="161" t="s">
        <v>1061</v>
      </c>
      <c r="B434" s="160" t="s">
        <v>36</v>
      </c>
      <c r="C434" s="773">
        <f>+'c15'!D154</f>
        <v>0</v>
      </c>
      <c r="D434" s="774">
        <f>+'c15'!F154</f>
        <v>0</v>
      </c>
      <c r="E434" s="775">
        <f>+'c15'!J154</f>
        <v>0</v>
      </c>
      <c r="F434" s="774">
        <f>+'c15'!L154</f>
        <v>0</v>
      </c>
      <c r="G434" s="775">
        <f>+'c15'!G154</f>
        <v>0</v>
      </c>
      <c r="H434" s="774">
        <f>+'c15'!I154</f>
        <v>0</v>
      </c>
    </row>
    <row r="435" spans="1:8">
      <c r="A435" s="161" t="s">
        <v>1060</v>
      </c>
      <c r="B435" s="160" t="s">
        <v>1059</v>
      </c>
      <c r="C435" s="773">
        <f>+'c15'!D155</f>
        <v>0</v>
      </c>
      <c r="D435" s="774">
        <f>+'c15'!F155</f>
        <v>0</v>
      </c>
      <c r="E435" s="775">
        <f>+'c15'!J155</f>
        <v>0</v>
      </c>
      <c r="F435" s="774">
        <f>+'c15'!L155</f>
        <v>0</v>
      </c>
      <c r="G435" s="775">
        <f>+'c15'!G155</f>
        <v>0</v>
      </c>
      <c r="H435" s="774">
        <f>+'c15'!I155</f>
        <v>0</v>
      </c>
    </row>
    <row r="436" spans="1:8">
      <c r="A436" s="161" t="s">
        <v>1058</v>
      </c>
      <c r="B436" s="160" t="s">
        <v>1057</v>
      </c>
      <c r="C436" s="773">
        <f>+'c15'!D156</f>
        <v>0</v>
      </c>
      <c r="D436" s="774">
        <f>+'c15'!F156</f>
        <v>0</v>
      </c>
      <c r="E436" s="775">
        <f>+'c15'!J156</f>
        <v>0</v>
      </c>
      <c r="F436" s="774">
        <f>+'c15'!L156</f>
        <v>0</v>
      </c>
      <c r="G436" s="775">
        <f>+'c15'!G156</f>
        <v>0</v>
      </c>
      <c r="H436" s="774">
        <f>+'c15'!I156</f>
        <v>0</v>
      </c>
    </row>
    <row r="437" spans="1:8">
      <c r="A437" s="161" t="s">
        <v>1056</v>
      </c>
      <c r="B437" s="160" t="s">
        <v>1055</v>
      </c>
      <c r="C437" s="773">
        <f>+'c15'!D157</f>
        <v>0</v>
      </c>
      <c r="D437" s="774">
        <f>+'c15'!F157</f>
        <v>0</v>
      </c>
      <c r="E437" s="775">
        <f>+'c15'!J157</f>
        <v>0</v>
      </c>
      <c r="F437" s="774">
        <f>+'c15'!L157</f>
        <v>0</v>
      </c>
      <c r="G437" s="775">
        <f>+'c15'!G157</f>
        <v>0</v>
      </c>
      <c r="H437" s="774">
        <f>+'c15'!I157</f>
        <v>0</v>
      </c>
    </row>
    <row r="438" spans="1:8">
      <c r="A438" s="161" t="s">
        <v>1054</v>
      </c>
      <c r="B438" s="160" t="s">
        <v>1053</v>
      </c>
      <c r="C438" s="773">
        <f>+'c15'!D158</f>
        <v>0</v>
      </c>
      <c r="D438" s="774">
        <f>+'c15'!F158</f>
        <v>0</v>
      </c>
      <c r="E438" s="775">
        <f>+'c15'!J158</f>
        <v>0</v>
      </c>
      <c r="F438" s="774">
        <f>+'c15'!L158</f>
        <v>0</v>
      </c>
      <c r="G438" s="775">
        <f>+'c15'!G158</f>
        <v>0</v>
      </c>
      <c r="H438" s="774">
        <f>+'c15'!I158</f>
        <v>0</v>
      </c>
    </row>
    <row r="439" spans="1:8">
      <c r="A439" s="161" t="s">
        <v>1052</v>
      </c>
      <c r="B439" s="160" t="s">
        <v>1051</v>
      </c>
      <c r="C439" s="773">
        <f>+'c15'!D159</f>
        <v>0</v>
      </c>
      <c r="D439" s="774">
        <f>+'c15'!F159</f>
        <v>0</v>
      </c>
      <c r="E439" s="775">
        <f>+'c15'!J159</f>
        <v>0</v>
      </c>
      <c r="F439" s="774">
        <f>+'c15'!L159</f>
        <v>0</v>
      </c>
      <c r="G439" s="775">
        <f>+'c15'!G159</f>
        <v>0</v>
      </c>
      <c r="H439" s="774">
        <f>+'c15'!I159</f>
        <v>0</v>
      </c>
    </row>
    <row r="440" spans="1:8">
      <c r="A440" s="161" t="s">
        <v>1050</v>
      </c>
      <c r="B440" s="160" t="s">
        <v>1049</v>
      </c>
      <c r="C440" s="773">
        <f>+'c15'!D160</f>
        <v>0</v>
      </c>
      <c r="D440" s="774">
        <f>+'c15'!F160</f>
        <v>0</v>
      </c>
      <c r="E440" s="775">
        <f>+'c15'!J160</f>
        <v>0</v>
      </c>
      <c r="F440" s="774">
        <f>+'c15'!L160</f>
        <v>0</v>
      </c>
      <c r="G440" s="775">
        <f>+'c15'!G160</f>
        <v>0</v>
      </c>
      <c r="H440" s="774">
        <f>+'c15'!I160</f>
        <v>0</v>
      </c>
    </row>
    <row r="441" spans="1:8">
      <c r="A441" s="161" t="s">
        <v>1048</v>
      </c>
      <c r="B441" s="160" t="s">
        <v>1047</v>
      </c>
      <c r="C441" s="773">
        <f>+'c15'!D161</f>
        <v>0</v>
      </c>
      <c r="D441" s="774">
        <f>+'c15'!F161</f>
        <v>0</v>
      </c>
      <c r="E441" s="775">
        <f>+'c15'!J161</f>
        <v>0</v>
      </c>
      <c r="F441" s="774">
        <f>+'c15'!L161</f>
        <v>0</v>
      </c>
      <c r="G441" s="775">
        <f>+'c15'!G161</f>
        <v>0</v>
      </c>
      <c r="H441" s="774">
        <f>+'c15'!I161</f>
        <v>0</v>
      </c>
    </row>
    <row r="442" spans="1:8">
      <c r="A442" s="161" t="s">
        <v>1046</v>
      </c>
      <c r="B442" s="160" t="s">
        <v>1045</v>
      </c>
      <c r="C442" s="773">
        <f>+'c15'!D162</f>
        <v>0</v>
      </c>
      <c r="D442" s="774">
        <f>+'c15'!F162</f>
        <v>0</v>
      </c>
      <c r="E442" s="775">
        <f>+'c15'!J162</f>
        <v>0</v>
      </c>
      <c r="F442" s="774">
        <f>+'c15'!L162</f>
        <v>0</v>
      </c>
      <c r="G442" s="775">
        <f>+'c15'!G162</f>
        <v>0</v>
      </c>
      <c r="H442" s="774">
        <f>+'c15'!I162</f>
        <v>0</v>
      </c>
    </row>
    <row r="443" spans="1:8">
      <c r="A443" s="161" t="s">
        <v>1044</v>
      </c>
      <c r="B443" s="160" t="s">
        <v>1043</v>
      </c>
      <c r="C443" s="773">
        <f>+'c15'!D163</f>
        <v>0</v>
      </c>
      <c r="D443" s="774">
        <f>+'c15'!F163</f>
        <v>0</v>
      </c>
      <c r="E443" s="775">
        <f>+'c15'!J163</f>
        <v>0</v>
      </c>
      <c r="F443" s="774">
        <f>+'c15'!L163</f>
        <v>0</v>
      </c>
      <c r="G443" s="775">
        <f>+'c15'!G163</f>
        <v>0</v>
      </c>
      <c r="H443" s="774">
        <f>+'c15'!I163</f>
        <v>0</v>
      </c>
    </row>
    <row r="444" spans="1:8" ht="14.4" thickBot="1">
      <c r="A444" s="159" t="s">
        <v>1042</v>
      </c>
      <c r="B444" s="158" t="s">
        <v>1041</v>
      </c>
      <c r="C444" s="157"/>
      <c r="D444" s="155"/>
      <c r="E444" s="156"/>
      <c r="F444" s="155"/>
      <c r="G444" s="156"/>
      <c r="H444" s="155"/>
    </row>
    <row r="445" spans="1:8" ht="15" thickTop="1" thickBot="1">
      <c r="A445" s="154" t="s">
        <v>1040</v>
      </c>
      <c r="B445" s="153"/>
      <c r="C445" s="766" t="str">
        <f>+IF(C449&gt;=D449,"OK","Err")</f>
        <v>OK</v>
      </c>
      <c r="D445" s="153"/>
      <c r="E445" s="153"/>
      <c r="F445" s="153"/>
    </row>
    <row r="446" spans="1:8" ht="15.75" customHeight="1" thickTop="1">
      <c r="A446" s="1069" t="s">
        <v>1039</v>
      </c>
      <c r="B446" s="1069" t="s">
        <v>1038</v>
      </c>
      <c r="C446" s="1163" t="s">
        <v>1037</v>
      </c>
      <c r="D446" s="1164"/>
      <c r="E446" s="1163" t="s">
        <v>1036</v>
      </c>
      <c r="F446" s="1165"/>
    </row>
    <row r="447" spans="1:8" ht="28.2" thickBot="1">
      <c r="A447" s="1011"/>
      <c r="B447" s="1011"/>
      <c r="C447" s="152" t="s">
        <v>1</v>
      </c>
      <c r="D447" s="152" t="s">
        <v>1035</v>
      </c>
      <c r="E447" s="152" t="s">
        <v>1034</v>
      </c>
      <c r="F447" s="151" t="s">
        <v>1033</v>
      </c>
    </row>
    <row r="448" spans="1:8" ht="15" thickTop="1" thickBot="1">
      <c r="A448" s="150" t="s">
        <v>2</v>
      </c>
      <c r="B448" s="150" t="s">
        <v>1032</v>
      </c>
      <c r="C448" s="150">
        <v>2</v>
      </c>
      <c r="D448" s="149">
        <v>3</v>
      </c>
      <c r="E448" s="149">
        <v>4</v>
      </c>
      <c r="F448" s="148">
        <v>5</v>
      </c>
    </row>
    <row r="449" spans="1:15" ht="15" thickTop="1" thickBot="1">
      <c r="A449" s="147" t="s">
        <v>1031</v>
      </c>
      <c r="B449" s="781">
        <f>+'c7'!A12</f>
        <v>0</v>
      </c>
      <c r="C449" s="781">
        <f>+'c7'!D12</f>
        <v>0</v>
      </c>
      <c r="D449" s="781">
        <f>+'c7'!E12</f>
        <v>0</v>
      </c>
      <c r="E449" s="781">
        <f>+'c7'!F12</f>
        <v>0</v>
      </c>
      <c r="F449" s="782">
        <f>+'c7'!G12</f>
        <v>0</v>
      </c>
      <c r="G449" s="146"/>
    </row>
    <row r="450" spans="1:15" ht="30" customHeight="1" thickTop="1" thickBot="1">
      <c r="A450" s="1182" t="s">
        <v>1030</v>
      </c>
      <c r="B450" s="1182"/>
      <c r="C450" s="1182"/>
      <c r="D450" s="1182"/>
      <c r="E450" s="1182"/>
      <c r="F450" s="1182"/>
      <c r="G450" s="1182"/>
      <c r="H450" s="1182"/>
      <c r="I450" s="1182"/>
      <c r="J450" s="1182"/>
      <c r="K450" s="1182"/>
      <c r="L450" s="1182"/>
      <c r="M450" s="129" t="s">
        <v>985</v>
      </c>
    </row>
    <row r="451" spans="1:15" ht="14.25" customHeight="1" thickTop="1" thickBot="1">
      <c r="A451" s="1183" t="s">
        <v>984</v>
      </c>
      <c r="B451" s="1183" t="s">
        <v>983</v>
      </c>
      <c r="C451" s="1186" t="s">
        <v>1024</v>
      </c>
      <c r="D451" s="1189" t="s">
        <v>1029</v>
      </c>
      <c r="E451" s="1190"/>
      <c r="F451" s="1190"/>
      <c r="G451" s="1190"/>
      <c r="H451" s="1190"/>
      <c r="I451" s="1190"/>
      <c r="J451" s="1190"/>
      <c r="K451" s="1191"/>
      <c r="L451" s="1192" t="s">
        <v>1022</v>
      </c>
      <c r="M451" s="1193"/>
    </row>
    <row r="452" spans="1:15" ht="13.5" customHeight="1" thickTop="1" thickBot="1">
      <c r="A452" s="1184"/>
      <c r="B452" s="1184"/>
      <c r="C452" s="1187"/>
      <c r="D452" s="1194" t="s">
        <v>1021</v>
      </c>
      <c r="E452" s="1168" t="s">
        <v>1020</v>
      </c>
      <c r="F452" s="1168" t="s">
        <v>1019</v>
      </c>
      <c r="G452" s="1197" t="s">
        <v>1018</v>
      </c>
      <c r="H452" s="1198"/>
      <c r="I452" s="1199"/>
      <c r="J452" s="1168" t="s">
        <v>1017</v>
      </c>
      <c r="K452" s="1171" t="s">
        <v>1016</v>
      </c>
      <c r="L452" s="1174" t="s">
        <v>1</v>
      </c>
      <c r="M452" s="1177" t="s">
        <v>1028</v>
      </c>
    </row>
    <row r="453" spans="1:15" ht="23.25" customHeight="1" thickBot="1">
      <c r="A453" s="1184"/>
      <c r="B453" s="1184"/>
      <c r="C453" s="1187"/>
      <c r="D453" s="1195"/>
      <c r="E453" s="1169"/>
      <c r="F453" s="1169"/>
      <c r="G453" s="1178" t="s">
        <v>1</v>
      </c>
      <c r="H453" s="1180" t="s">
        <v>37</v>
      </c>
      <c r="I453" s="1181"/>
      <c r="J453" s="1169"/>
      <c r="K453" s="1172"/>
      <c r="L453" s="1175"/>
      <c r="M453" s="1172"/>
    </row>
    <row r="454" spans="1:15" ht="38.25" customHeight="1" thickBot="1">
      <c r="A454" s="1185"/>
      <c r="B454" s="1185"/>
      <c r="C454" s="1188"/>
      <c r="D454" s="1196"/>
      <c r="E454" s="1170"/>
      <c r="F454" s="1170"/>
      <c r="G454" s="1179"/>
      <c r="H454" s="136" t="s">
        <v>1014</v>
      </c>
      <c r="I454" s="135" t="s">
        <v>1027</v>
      </c>
      <c r="J454" s="1170"/>
      <c r="K454" s="1173"/>
      <c r="L454" s="1176"/>
      <c r="M454" s="1173"/>
    </row>
    <row r="455" spans="1:15" ht="15" thickTop="1" thickBot="1">
      <c r="A455" s="134" t="s">
        <v>2</v>
      </c>
      <c r="B455" s="95" t="s">
        <v>3</v>
      </c>
      <c r="C455" s="98">
        <v>1</v>
      </c>
      <c r="D455" s="145">
        <v>2</v>
      </c>
      <c r="E455" s="144">
        <v>3</v>
      </c>
      <c r="F455" s="98">
        <v>4</v>
      </c>
      <c r="G455" s="98">
        <v>5</v>
      </c>
      <c r="H455" s="98">
        <v>6</v>
      </c>
      <c r="I455" s="98">
        <v>7</v>
      </c>
      <c r="J455" s="98">
        <v>8</v>
      </c>
      <c r="K455" s="145">
        <v>9</v>
      </c>
      <c r="L455" s="144">
        <v>10</v>
      </c>
      <c r="M455" s="143">
        <v>11</v>
      </c>
    </row>
    <row r="456" spans="1:15" ht="14.4" thickTop="1">
      <c r="A456" s="92" t="s">
        <v>969</v>
      </c>
      <c r="B456" s="142" t="s">
        <v>998</v>
      </c>
      <c r="C456" s="783">
        <f>SUM(D456:G456)+SUM(J456:K456)</f>
        <v>0</v>
      </c>
      <c r="D456" s="75">
        <v>0</v>
      </c>
      <c r="E456" s="75">
        <v>0</v>
      </c>
      <c r="F456" s="74">
        <v>0</v>
      </c>
      <c r="G456" s="74">
        <v>0</v>
      </c>
      <c r="H456" s="74">
        <v>0</v>
      </c>
      <c r="I456" s="74">
        <v>0</v>
      </c>
      <c r="J456" s="74">
        <v>0</v>
      </c>
      <c r="K456" s="76">
        <v>0</v>
      </c>
      <c r="L456" s="75">
        <v>0</v>
      </c>
      <c r="M456" s="73">
        <v>0</v>
      </c>
      <c r="N456" s="871"/>
      <c r="O456" s="61"/>
    </row>
    <row r="457" spans="1:15" ht="27.6">
      <c r="A457" s="120" t="s">
        <v>967</v>
      </c>
      <c r="B457" s="121" t="s">
        <v>997</v>
      </c>
      <c r="C457" s="783">
        <f>SUM(D457:G457)+SUM(J457:K457)</f>
        <v>0</v>
      </c>
      <c r="D457" s="75">
        <v>0</v>
      </c>
      <c r="E457" s="75">
        <v>0</v>
      </c>
      <c r="F457" s="74">
        <v>0</v>
      </c>
      <c r="G457" s="74">
        <v>0</v>
      </c>
      <c r="H457" s="74">
        <v>0</v>
      </c>
      <c r="I457" s="74">
        <v>0</v>
      </c>
      <c r="J457" s="74">
        <v>0</v>
      </c>
      <c r="K457" s="76">
        <v>0</v>
      </c>
      <c r="L457" s="75">
        <v>0</v>
      </c>
      <c r="M457" s="73">
        <v>0</v>
      </c>
      <c r="N457" s="871"/>
      <c r="O457" s="61"/>
    </row>
    <row r="458" spans="1:15">
      <c r="A458" s="92" t="s">
        <v>965</v>
      </c>
      <c r="B458" s="82" t="s">
        <v>996</v>
      </c>
      <c r="C458" s="783">
        <f t="shared" ref="C458:C467" si="12">SUM(D458:G458)+SUM(J458:K458)</f>
        <v>0</v>
      </c>
      <c r="D458" s="75">
        <v>0</v>
      </c>
      <c r="E458" s="75">
        <v>0</v>
      </c>
      <c r="F458" s="74">
        <v>0</v>
      </c>
      <c r="G458" s="74">
        <v>0</v>
      </c>
      <c r="H458" s="74">
        <v>0</v>
      </c>
      <c r="I458" s="74">
        <v>0</v>
      </c>
      <c r="J458" s="74">
        <v>0</v>
      </c>
      <c r="K458" s="76">
        <v>0</v>
      </c>
      <c r="L458" s="75">
        <v>0</v>
      </c>
      <c r="M458" s="73">
        <v>0</v>
      </c>
      <c r="N458" s="871"/>
      <c r="O458" s="61"/>
    </row>
    <row r="459" spans="1:15">
      <c r="A459" s="120" t="s">
        <v>963</v>
      </c>
      <c r="B459" s="82" t="s">
        <v>995</v>
      </c>
      <c r="C459" s="783">
        <f t="shared" si="12"/>
        <v>0</v>
      </c>
      <c r="D459" s="75">
        <v>0</v>
      </c>
      <c r="E459" s="75">
        <v>0</v>
      </c>
      <c r="F459" s="74">
        <v>0</v>
      </c>
      <c r="G459" s="74">
        <v>0</v>
      </c>
      <c r="H459" s="74">
        <v>0</v>
      </c>
      <c r="I459" s="74">
        <v>0</v>
      </c>
      <c r="J459" s="74">
        <v>0</v>
      </c>
      <c r="K459" s="76">
        <v>0</v>
      </c>
      <c r="L459" s="75">
        <v>0</v>
      </c>
      <c r="M459" s="73">
        <v>0</v>
      </c>
      <c r="N459" s="871"/>
      <c r="O459" s="61"/>
    </row>
    <row r="460" spans="1:15">
      <c r="A460" s="120" t="s">
        <v>961</v>
      </c>
      <c r="B460" s="82" t="s">
        <v>994</v>
      </c>
      <c r="C460" s="783">
        <f t="shared" si="12"/>
        <v>0</v>
      </c>
      <c r="D460" s="75">
        <v>0</v>
      </c>
      <c r="E460" s="75">
        <v>0</v>
      </c>
      <c r="F460" s="74">
        <v>0</v>
      </c>
      <c r="G460" s="74">
        <v>0</v>
      </c>
      <c r="H460" s="74">
        <v>0</v>
      </c>
      <c r="I460" s="74">
        <v>0</v>
      </c>
      <c r="J460" s="74">
        <v>0</v>
      </c>
      <c r="K460" s="76">
        <v>0</v>
      </c>
      <c r="L460" s="75">
        <v>0</v>
      </c>
      <c r="M460" s="73">
        <v>0</v>
      </c>
      <c r="N460" s="871"/>
      <c r="O460" s="61"/>
    </row>
    <row r="461" spans="1:15">
      <c r="A461" s="92" t="s">
        <v>959</v>
      </c>
      <c r="B461" s="82" t="s">
        <v>993</v>
      </c>
      <c r="C461" s="783">
        <f t="shared" si="12"/>
        <v>0</v>
      </c>
      <c r="D461" s="75">
        <v>0</v>
      </c>
      <c r="E461" s="75">
        <v>0</v>
      </c>
      <c r="F461" s="74">
        <v>0</v>
      </c>
      <c r="G461" s="74">
        <v>0</v>
      </c>
      <c r="H461" s="74">
        <v>0</v>
      </c>
      <c r="I461" s="74">
        <v>0</v>
      </c>
      <c r="J461" s="74">
        <v>0</v>
      </c>
      <c r="K461" s="76">
        <v>0</v>
      </c>
      <c r="L461" s="75">
        <v>0</v>
      </c>
      <c r="M461" s="73">
        <v>0</v>
      </c>
      <c r="N461" s="871"/>
      <c r="O461" s="61"/>
    </row>
    <row r="462" spans="1:15">
      <c r="A462" s="92" t="s">
        <v>957</v>
      </c>
      <c r="B462" s="82" t="s">
        <v>992</v>
      </c>
      <c r="C462" s="783">
        <f t="shared" si="12"/>
        <v>0</v>
      </c>
      <c r="D462" s="75">
        <v>0</v>
      </c>
      <c r="E462" s="75">
        <v>0</v>
      </c>
      <c r="F462" s="74">
        <v>0</v>
      </c>
      <c r="G462" s="74">
        <v>0</v>
      </c>
      <c r="H462" s="74">
        <v>0</v>
      </c>
      <c r="I462" s="74">
        <v>0</v>
      </c>
      <c r="J462" s="74">
        <v>0</v>
      </c>
      <c r="K462" s="76">
        <v>0</v>
      </c>
      <c r="L462" s="75">
        <v>0</v>
      </c>
      <c r="M462" s="73">
        <v>0</v>
      </c>
      <c r="N462" s="871"/>
      <c r="O462" s="61"/>
    </row>
    <row r="463" spans="1:15">
      <c r="A463" s="92" t="s">
        <v>955</v>
      </c>
      <c r="B463" s="82" t="s">
        <v>991</v>
      </c>
      <c r="C463" s="783">
        <f t="shared" si="12"/>
        <v>0</v>
      </c>
      <c r="D463" s="75">
        <v>0</v>
      </c>
      <c r="E463" s="75">
        <v>0</v>
      </c>
      <c r="F463" s="74">
        <v>0</v>
      </c>
      <c r="G463" s="74">
        <v>0</v>
      </c>
      <c r="H463" s="74">
        <v>0</v>
      </c>
      <c r="I463" s="74">
        <v>0</v>
      </c>
      <c r="J463" s="74">
        <v>0</v>
      </c>
      <c r="K463" s="76">
        <v>0</v>
      </c>
      <c r="L463" s="75">
        <v>0</v>
      </c>
      <c r="M463" s="73">
        <v>0</v>
      </c>
      <c r="N463" s="871"/>
      <c r="O463" s="61"/>
    </row>
    <row r="464" spans="1:15">
      <c r="A464" s="92" t="s">
        <v>953</v>
      </c>
      <c r="B464" s="77" t="s">
        <v>990</v>
      </c>
      <c r="C464" s="783">
        <f t="shared" si="12"/>
        <v>0</v>
      </c>
      <c r="D464" s="139">
        <v>0</v>
      </c>
      <c r="E464" s="139">
        <v>0</v>
      </c>
      <c r="F464" s="141">
        <v>0</v>
      </c>
      <c r="G464" s="141">
        <v>0</v>
      </c>
      <c r="H464" s="141">
        <v>0</v>
      </c>
      <c r="I464" s="141">
        <v>0</v>
      </c>
      <c r="J464" s="141">
        <v>0</v>
      </c>
      <c r="K464" s="140">
        <v>0</v>
      </c>
      <c r="L464" s="139">
        <v>0</v>
      </c>
      <c r="M464" s="138">
        <v>0</v>
      </c>
      <c r="N464" s="871"/>
      <c r="O464" s="61"/>
    </row>
    <row r="465" spans="1:15">
      <c r="A465" s="92" t="s">
        <v>951</v>
      </c>
      <c r="B465" s="77" t="s">
        <v>989</v>
      </c>
      <c r="C465" s="783">
        <f t="shared" si="12"/>
        <v>0</v>
      </c>
      <c r="D465" s="139">
        <v>0</v>
      </c>
      <c r="E465" s="139">
        <v>0</v>
      </c>
      <c r="F465" s="141">
        <v>0</v>
      </c>
      <c r="G465" s="141">
        <v>0</v>
      </c>
      <c r="H465" s="141">
        <v>0</v>
      </c>
      <c r="I465" s="141">
        <v>0</v>
      </c>
      <c r="J465" s="141">
        <v>0</v>
      </c>
      <c r="K465" s="140">
        <v>0</v>
      </c>
      <c r="L465" s="139">
        <v>0</v>
      </c>
      <c r="M465" s="138">
        <v>0</v>
      </c>
      <c r="N465" s="871"/>
      <c r="O465" s="61"/>
    </row>
    <row r="466" spans="1:15" ht="30" customHeight="1">
      <c r="A466" s="92" t="s">
        <v>949</v>
      </c>
      <c r="B466" s="112" t="s">
        <v>1026</v>
      </c>
      <c r="C466" s="783">
        <f t="shared" si="12"/>
        <v>0</v>
      </c>
      <c r="D466" s="139">
        <v>0</v>
      </c>
      <c r="E466" s="139">
        <v>0</v>
      </c>
      <c r="F466" s="141">
        <v>0</v>
      </c>
      <c r="G466" s="141">
        <v>0</v>
      </c>
      <c r="H466" s="141">
        <v>0</v>
      </c>
      <c r="I466" s="141">
        <v>0</v>
      </c>
      <c r="J466" s="141">
        <v>0</v>
      </c>
      <c r="K466" s="140">
        <v>0</v>
      </c>
      <c r="L466" s="139">
        <v>0</v>
      </c>
      <c r="M466" s="138">
        <v>0</v>
      </c>
      <c r="N466" s="871"/>
      <c r="O466" s="61"/>
    </row>
    <row r="467" spans="1:15" ht="30.75" customHeight="1" thickBot="1">
      <c r="A467" s="92" t="s">
        <v>947</v>
      </c>
      <c r="B467" s="106" t="s">
        <v>987</v>
      </c>
      <c r="C467" s="784">
        <f t="shared" si="12"/>
        <v>0</v>
      </c>
      <c r="D467" s="69">
        <v>0</v>
      </c>
      <c r="E467" s="69">
        <v>0</v>
      </c>
      <c r="F467" s="68">
        <v>0</v>
      </c>
      <c r="G467" s="68">
        <v>0</v>
      </c>
      <c r="H467" s="68">
        <v>0</v>
      </c>
      <c r="I467" s="68">
        <v>0</v>
      </c>
      <c r="J467" s="68">
        <v>0</v>
      </c>
      <c r="K467" s="70">
        <v>0</v>
      </c>
      <c r="L467" s="69">
        <v>0</v>
      </c>
      <c r="M467" s="67">
        <v>0</v>
      </c>
      <c r="N467" s="871"/>
      <c r="O467" s="61"/>
    </row>
    <row r="468" spans="1:15" ht="32.25" customHeight="1" thickTop="1" thickBot="1">
      <c r="A468" s="1203" t="s">
        <v>1025</v>
      </c>
      <c r="B468" s="1204"/>
      <c r="C468" s="1204"/>
      <c r="D468" s="1204"/>
      <c r="E468" s="1204"/>
      <c r="F468" s="1204"/>
      <c r="G468" s="1204"/>
      <c r="H468" s="1204"/>
      <c r="I468" s="1204"/>
      <c r="J468" s="1204"/>
      <c r="K468" s="1204"/>
      <c r="L468" s="1204"/>
      <c r="M468" s="2" t="s">
        <v>985</v>
      </c>
    </row>
    <row r="469" spans="1:15" ht="14.25" customHeight="1" thickTop="1" thickBot="1">
      <c r="A469" s="1184" t="s">
        <v>984</v>
      </c>
      <c r="B469" s="1184" t="s">
        <v>983</v>
      </c>
      <c r="C469" s="1205" t="s">
        <v>1024</v>
      </c>
      <c r="D469" s="1207" t="s">
        <v>1023</v>
      </c>
      <c r="E469" s="1208"/>
      <c r="F469" s="1208"/>
      <c r="G469" s="1208"/>
      <c r="H469" s="1208"/>
      <c r="I469" s="1208"/>
      <c r="J469" s="1208"/>
      <c r="K469" s="1209"/>
      <c r="L469" s="1210" t="s">
        <v>1022</v>
      </c>
      <c r="M469" s="1211"/>
      <c r="N469" s="137"/>
      <c r="O469" s="137"/>
    </row>
    <row r="470" spans="1:15" ht="13.5" customHeight="1" thickBot="1">
      <c r="A470" s="1184"/>
      <c r="B470" s="1184"/>
      <c r="C470" s="1187"/>
      <c r="D470" s="1194" t="s">
        <v>1021</v>
      </c>
      <c r="E470" s="1168" t="s">
        <v>1020</v>
      </c>
      <c r="F470" s="1168" t="s">
        <v>1019</v>
      </c>
      <c r="G470" s="1197" t="s">
        <v>1018</v>
      </c>
      <c r="H470" s="1198"/>
      <c r="I470" s="1199"/>
      <c r="J470" s="1168" t="s">
        <v>1017</v>
      </c>
      <c r="K470" s="1171" t="s">
        <v>1016</v>
      </c>
      <c r="L470" s="1200" t="s">
        <v>1</v>
      </c>
      <c r="M470" s="1171" t="s">
        <v>1015</v>
      </c>
    </row>
    <row r="471" spans="1:15" ht="14.4" thickBot="1">
      <c r="A471" s="1184"/>
      <c r="B471" s="1184"/>
      <c r="C471" s="1187"/>
      <c r="D471" s="1195"/>
      <c r="E471" s="1169"/>
      <c r="F471" s="1169"/>
      <c r="G471" s="1178" t="s">
        <v>1</v>
      </c>
      <c r="H471" s="1201" t="s">
        <v>37</v>
      </c>
      <c r="I471" s="1202"/>
      <c r="J471" s="1169"/>
      <c r="K471" s="1172"/>
      <c r="L471" s="1175"/>
      <c r="M471" s="1172"/>
    </row>
    <row r="472" spans="1:15" ht="48" customHeight="1" thickBot="1">
      <c r="A472" s="1185"/>
      <c r="B472" s="1185"/>
      <c r="C472" s="1206"/>
      <c r="D472" s="1196"/>
      <c r="E472" s="1170"/>
      <c r="F472" s="1170"/>
      <c r="G472" s="1179"/>
      <c r="H472" s="136" t="s">
        <v>1014</v>
      </c>
      <c r="I472" s="135" t="s">
        <v>1013</v>
      </c>
      <c r="J472" s="1170"/>
      <c r="K472" s="1173"/>
      <c r="L472" s="1176"/>
      <c r="M472" s="1173"/>
    </row>
    <row r="473" spans="1:15" ht="15" thickTop="1" thickBot="1">
      <c r="A473" s="134" t="s">
        <v>2</v>
      </c>
      <c r="B473" s="95" t="s">
        <v>3</v>
      </c>
      <c r="C473" s="95">
        <v>1</v>
      </c>
      <c r="D473" s="126">
        <v>2</v>
      </c>
      <c r="E473" s="133">
        <v>3</v>
      </c>
      <c r="F473" s="95">
        <v>4</v>
      </c>
      <c r="G473" s="95">
        <v>5</v>
      </c>
      <c r="H473" s="95">
        <v>6</v>
      </c>
      <c r="I473" s="95">
        <v>7</v>
      </c>
      <c r="J473" s="95">
        <v>8</v>
      </c>
      <c r="K473" s="95">
        <v>9</v>
      </c>
      <c r="L473" s="95">
        <v>10</v>
      </c>
      <c r="M473" s="132">
        <v>11</v>
      </c>
    </row>
    <row r="474" spans="1:15" ht="14.4" thickTop="1">
      <c r="A474" s="92" t="s">
        <v>969</v>
      </c>
      <c r="B474" s="82" t="s">
        <v>968</v>
      </c>
      <c r="C474" s="783">
        <f>SUM(D474:G474)+SUM(J474:K474)</f>
        <v>0</v>
      </c>
      <c r="D474" s="75">
        <v>0</v>
      </c>
      <c r="E474" s="88">
        <v>0</v>
      </c>
      <c r="F474" s="87">
        <v>0</v>
      </c>
      <c r="G474" s="87">
        <v>0</v>
      </c>
      <c r="H474" s="87">
        <v>0</v>
      </c>
      <c r="I474" s="87">
        <v>0</v>
      </c>
      <c r="J474" s="87">
        <v>0</v>
      </c>
      <c r="K474" s="87">
        <v>0</v>
      </c>
      <c r="L474" s="87">
        <v>0</v>
      </c>
      <c r="M474" s="90">
        <v>0</v>
      </c>
      <c r="N474" s="871"/>
      <c r="O474" s="61"/>
    </row>
    <row r="475" spans="1:15">
      <c r="A475" s="83" t="s">
        <v>967</v>
      </c>
      <c r="B475" s="82" t="s">
        <v>966</v>
      </c>
      <c r="C475" s="783">
        <f t="shared" ref="C475:C502" si="13">SUM(D475:G475)+SUM(J475:K475)</f>
        <v>0</v>
      </c>
      <c r="D475" s="75">
        <v>0</v>
      </c>
      <c r="E475" s="88">
        <v>0</v>
      </c>
      <c r="F475" s="87">
        <v>0</v>
      </c>
      <c r="G475" s="87">
        <v>0</v>
      </c>
      <c r="H475" s="87">
        <v>0</v>
      </c>
      <c r="I475" s="87">
        <v>0</v>
      </c>
      <c r="J475" s="87">
        <v>0</v>
      </c>
      <c r="K475" s="87">
        <v>0</v>
      </c>
      <c r="L475" s="87">
        <v>0</v>
      </c>
      <c r="M475" s="86">
        <v>0</v>
      </c>
      <c r="N475" s="871"/>
      <c r="O475" s="61"/>
    </row>
    <row r="476" spans="1:15">
      <c r="A476" s="83" t="s">
        <v>965</v>
      </c>
      <c r="B476" s="82" t="s">
        <v>964</v>
      </c>
      <c r="C476" s="783">
        <f t="shared" si="13"/>
        <v>0</v>
      </c>
      <c r="D476" s="75">
        <v>0</v>
      </c>
      <c r="E476" s="75">
        <v>0</v>
      </c>
      <c r="F476" s="74">
        <v>0</v>
      </c>
      <c r="G476" s="74">
        <v>0</v>
      </c>
      <c r="H476" s="74">
        <v>0</v>
      </c>
      <c r="I476" s="74">
        <v>0</v>
      </c>
      <c r="J476" s="74">
        <v>0</v>
      </c>
      <c r="K476" s="74">
        <v>0</v>
      </c>
      <c r="L476" s="74">
        <v>0</v>
      </c>
      <c r="M476" s="73">
        <v>0</v>
      </c>
      <c r="N476" s="871"/>
      <c r="O476" s="61"/>
    </row>
    <row r="477" spans="1:15">
      <c r="A477" s="83" t="s">
        <v>963</v>
      </c>
      <c r="B477" s="82" t="s">
        <v>962</v>
      </c>
      <c r="C477" s="783">
        <f t="shared" si="13"/>
        <v>0</v>
      </c>
      <c r="D477" s="75">
        <v>0</v>
      </c>
      <c r="E477" s="75">
        <v>0</v>
      </c>
      <c r="F477" s="74">
        <v>0</v>
      </c>
      <c r="G477" s="74">
        <v>0</v>
      </c>
      <c r="H477" s="74">
        <v>0</v>
      </c>
      <c r="I477" s="74">
        <v>0</v>
      </c>
      <c r="J477" s="74">
        <v>0</v>
      </c>
      <c r="K477" s="74">
        <v>0</v>
      </c>
      <c r="L477" s="74">
        <v>0</v>
      </c>
      <c r="M477" s="73">
        <v>0</v>
      </c>
      <c r="N477" s="871"/>
      <c r="O477" s="61"/>
    </row>
    <row r="478" spans="1:15">
      <c r="A478" s="107" t="s">
        <v>961</v>
      </c>
      <c r="B478" s="82" t="s">
        <v>960</v>
      </c>
      <c r="C478" s="783">
        <f t="shared" si="13"/>
        <v>0</v>
      </c>
      <c r="D478" s="75">
        <v>0</v>
      </c>
      <c r="E478" s="75">
        <v>0</v>
      </c>
      <c r="F478" s="74">
        <v>0</v>
      </c>
      <c r="G478" s="74">
        <v>0</v>
      </c>
      <c r="H478" s="74">
        <v>0</v>
      </c>
      <c r="I478" s="74">
        <v>0</v>
      </c>
      <c r="J478" s="74">
        <v>0</v>
      </c>
      <c r="K478" s="74">
        <v>0</v>
      </c>
      <c r="L478" s="74">
        <v>0</v>
      </c>
      <c r="M478" s="73">
        <v>0</v>
      </c>
      <c r="N478" s="871"/>
      <c r="O478" s="61"/>
    </row>
    <row r="479" spans="1:15" ht="27.6">
      <c r="A479" s="107" t="s">
        <v>959</v>
      </c>
      <c r="B479" s="113" t="s">
        <v>1012</v>
      </c>
      <c r="C479" s="783">
        <f t="shared" si="13"/>
        <v>0</v>
      </c>
      <c r="D479" s="75">
        <v>0</v>
      </c>
      <c r="E479" s="75">
        <v>0</v>
      </c>
      <c r="F479" s="74">
        <v>0</v>
      </c>
      <c r="G479" s="74">
        <v>0</v>
      </c>
      <c r="H479" s="74">
        <v>0</v>
      </c>
      <c r="I479" s="74">
        <v>0</v>
      </c>
      <c r="J479" s="74">
        <v>0</v>
      </c>
      <c r="K479" s="74">
        <v>0</v>
      </c>
      <c r="L479" s="74">
        <v>0</v>
      </c>
      <c r="M479" s="73">
        <v>0</v>
      </c>
      <c r="N479" s="871"/>
      <c r="O479" s="61"/>
    </row>
    <row r="480" spans="1:15">
      <c r="A480" s="107" t="s">
        <v>957</v>
      </c>
      <c r="B480" s="113" t="s">
        <v>956</v>
      </c>
      <c r="C480" s="783">
        <f t="shared" si="13"/>
        <v>0</v>
      </c>
      <c r="D480" s="75">
        <v>0</v>
      </c>
      <c r="E480" s="75">
        <v>0</v>
      </c>
      <c r="F480" s="74">
        <v>0</v>
      </c>
      <c r="G480" s="74">
        <v>0</v>
      </c>
      <c r="H480" s="74">
        <v>0</v>
      </c>
      <c r="I480" s="74">
        <v>0</v>
      </c>
      <c r="J480" s="74">
        <v>0</v>
      </c>
      <c r="K480" s="74">
        <v>0</v>
      </c>
      <c r="L480" s="74">
        <v>0</v>
      </c>
      <c r="M480" s="73">
        <v>0</v>
      </c>
      <c r="N480" s="871"/>
      <c r="O480" s="61"/>
    </row>
    <row r="481" spans="1:15">
      <c r="A481" s="107" t="s">
        <v>955</v>
      </c>
      <c r="B481" s="82" t="s">
        <v>1011</v>
      </c>
      <c r="C481" s="783">
        <f t="shared" si="13"/>
        <v>0</v>
      </c>
      <c r="D481" s="75">
        <v>0</v>
      </c>
      <c r="E481" s="75">
        <v>0</v>
      </c>
      <c r="F481" s="74">
        <v>0</v>
      </c>
      <c r="G481" s="74">
        <v>0</v>
      </c>
      <c r="H481" s="74">
        <v>0</v>
      </c>
      <c r="I481" s="74">
        <v>0</v>
      </c>
      <c r="J481" s="74">
        <v>0</v>
      </c>
      <c r="K481" s="74">
        <v>0</v>
      </c>
      <c r="L481" s="74">
        <v>0</v>
      </c>
      <c r="M481" s="73">
        <v>0</v>
      </c>
      <c r="N481" s="871"/>
      <c r="O481" s="61"/>
    </row>
    <row r="482" spans="1:15">
      <c r="A482" s="107" t="s">
        <v>953</v>
      </c>
      <c r="B482" s="82" t="s">
        <v>952</v>
      </c>
      <c r="C482" s="783">
        <f t="shared" si="13"/>
        <v>0</v>
      </c>
      <c r="D482" s="75">
        <v>0</v>
      </c>
      <c r="E482" s="75">
        <v>0</v>
      </c>
      <c r="F482" s="74">
        <v>0</v>
      </c>
      <c r="G482" s="74">
        <v>0</v>
      </c>
      <c r="H482" s="74">
        <v>0</v>
      </c>
      <c r="I482" s="74">
        <v>0</v>
      </c>
      <c r="J482" s="74">
        <v>0</v>
      </c>
      <c r="K482" s="74">
        <v>0</v>
      </c>
      <c r="L482" s="74">
        <v>0</v>
      </c>
      <c r="M482" s="73">
        <v>0</v>
      </c>
      <c r="N482" s="871"/>
      <c r="O482" s="61"/>
    </row>
    <row r="483" spans="1:15">
      <c r="A483" s="107" t="s">
        <v>951</v>
      </c>
      <c r="B483" s="82" t="s">
        <v>950</v>
      </c>
      <c r="C483" s="783">
        <f t="shared" si="13"/>
        <v>0</v>
      </c>
      <c r="D483" s="75">
        <v>0</v>
      </c>
      <c r="E483" s="75">
        <v>0</v>
      </c>
      <c r="F483" s="74">
        <v>0</v>
      </c>
      <c r="G483" s="74">
        <v>0</v>
      </c>
      <c r="H483" s="74">
        <v>0</v>
      </c>
      <c r="I483" s="74">
        <v>0</v>
      </c>
      <c r="J483" s="74">
        <v>0</v>
      </c>
      <c r="K483" s="74">
        <v>0</v>
      </c>
      <c r="L483" s="74">
        <v>0</v>
      </c>
      <c r="M483" s="73">
        <v>0</v>
      </c>
      <c r="N483" s="871"/>
      <c r="O483" s="61"/>
    </row>
    <row r="484" spans="1:15">
      <c r="A484" s="107" t="s">
        <v>949</v>
      </c>
      <c r="B484" s="82" t="s">
        <v>948</v>
      </c>
      <c r="C484" s="783">
        <f t="shared" si="13"/>
        <v>0</v>
      </c>
      <c r="D484" s="75">
        <v>0</v>
      </c>
      <c r="E484" s="75">
        <v>0</v>
      </c>
      <c r="F484" s="74">
        <v>0</v>
      </c>
      <c r="G484" s="74">
        <v>0</v>
      </c>
      <c r="H484" s="74">
        <v>0</v>
      </c>
      <c r="I484" s="74">
        <v>0</v>
      </c>
      <c r="J484" s="74">
        <v>0</v>
      </c>
      <c r="K484" s="74">
        <v>0</v>
      </c>
      <c r="L484" s="74">
        <v>0</v>
      </c>
      <c r="M484" s="73">
        <v>0</v>
      </c>
      <c r="N484" s="871"/>
      <c r="O484" s="61"/>
    </row>
    <row r="485" spans="1:15">
      <c r="A485" s="107" t="s">
        <v>947</v>
      </c>
      <c r="B485" s="82" t="s">
        <v>946</v>
      </c>
      <c r="C485" s="783">
        <f t="shared" si="13"/>
        <v>0</v>
      </c>
      <c r="D485" s="75">
        <v>0</v>
      </c>
      <c r="E485" s="75">
        <v>0</v>
      </c>
      <c r="F485" s="74">
        <v>0</v>
      </c>
      <c r="G485" s="74">
        <v>0</v>
      </c>
      <c r="H485" s="74">
        <v>0</v>
      </c>
      <c r="I485" s="74">
        <v>0</v>
      </c>
      <c r="J485" s="74">
        <v>0</v>
      </c>
      <c r="K485" s="74">
        <v>0</v>
      </c>
      <c r="L485" s="74">
        <v>0</v>
      </c>
      <c r="M485" s="73">
        <v>0</v>
      </c>
      <c r="N485" s="871"/>
      <c r="O485" s="61"/>
    </row>
    <row r="486" spans="1:15">
      <c r="A486" s="107" t="s">
        <v>945</v>
      </c>
      <c r="B486" s="82" t="s">
        <v>944</v>
      </c>
      <c r="C486" s="783">
        <f t="shared" si="13"/>
        <v>0</v>
      </c>
      <c r="D486" s="75">
        <v>0</v>
      </c>
      <c r="E486" s="75">
        <v>0</v>
      </c>
      <c r="F486" s="74">
        <v>0</v>
      </c>
      <c r="G486" s="74">
        <v>0</v>
      </c>
      <c r="H486" s="74">
        <v>0</v>
      </c>
      <c r="I486" s="74">
        <v>0</v>
      </c>
      <c r="J486" s="74">
        <v>0</v>
      </c>
      <c r="K486" s="74">
        <v>0</v>
      </c>
      <c r="L486" s="74">
        <v>0</v>
      </c>
      <c r="M486" s="73">
        <v>0</v>
      </c>
      <c r="N486" s="871"/>
      <c r="O486" s="61"/>
    </row>
    <row r="487" spans="1:15">
      <c r="A487" s="107" t="s">
        <v>943</v>
      </c>
      <c r="B487" s="85" t="s">
        <v>942</v>
      </c>
      <c r="C487" s="783">
        <f t="shared" si="13"/>
        <v>0</v>
      </c>
      <c r="D487" s="75">
        <v>0</v>
      </c>
      <c r="E487" s="75">
        <v>0</v>
      </c>
      <c r="F487" s="74">
        <v>0</v>
      </c>
      <c r="G487" s="74">
        <v>0</v>
      </c>
      <c r="H487" s="74">
        <v>0</v>
      </c>
      <c r="I487" s="74">
        <v>0</v>
      </c>
      <c r="J487" s="74">
        <v>0</v>
      </c>
      <c r="K487" s="74">
        <v>0</v>
      </c>
      <c r="L487" s="74">
        <v>0</v>
      </c>
      <c r="M487" s="73">
        <v>0</v>
      </c>
      <c r="N487" s="871"/>
      <c r="O487" s="61"/>
    </row>
    <row r="488" spans="1:15">
      <c r="A488" s="107" t="s">
        <v>941</v>
      </c>
      <c r="B488" s="85" t="s">
        <v>940</v>
      </c>
      <c r="C488" s="783">
        <f t="shared" si="13"/>
        <v>0</v>
      </c>
      <c r="D488" s="75">
        <v>0</v>
      </c>
      <c r="E488" s="75">
        <v>0</v>
      </c>
      <c r="F488" s="74">
        <v>0</v>
      </c>
      <c r="G488" s="74">
        <v>0</v>
      </c>
      <c r="H488" s="74">
        <v>0</v>
      </c>
      <c r="I488" s="74">
        <v>0</v>
      </c>
      <c r="J488" s="74">
        <v>0</v>
      </c>
      <c r="K488" s="74">
        <v>0</v>
      </c>
      <c r="L488" s="74">
        <v>0</v>
      </c>
      <c r="M488" s="73">
        <v>0</v>
      </c>
      <c r="N488" s="871"/>
      <c r="O488" s="61"/>
    </row>
    <row r="489" spans="1:15">
      <c r="A489" s="107" t="s">
        <v>939</v>
      </c>
      <c r="B489" s="85" t="s">
        <v>938</v>
      </c>
      <c r="C489" s="783">
        <f t="shared" si="13"/>
        <v>0</v>
      </c>
      <c r="D489" s="75">
        <v>0</v>
      </c>
      <c r="E489" s="75">
        <v>0</v>
      </c>
      <c r="F489" s="74">
        <v>0</v>
      </c>
      <c r="G489" s="74">
        <v>0</v>
      </c>
      <c r="H489" s="74">
        <v>0</v>
      </c>
      <c r="I489" s="74">
        <v>0</v>
      </c>
      <c r="J489" s="74">
        <v>0</v>
      </c>
      <c r="K489" s="74">
        <v>0</v>
      </c>
      <c r="L489" s="74">
        <v>0</v>
      </c>
      <c r="M489" s="73">
        <v>0</v>
      </c>
      <c r="N489" s="871"/>
      <c r="O489" s="61"/>
    </row>
    <row r="490" spans="1:15">
      <c r="A490" s="107" t="s">
        <v>937</v>
      </c>
      <c r="B490" s="85" t="s">
        <v>936</v>
      </c>
      <c r="C490" s="783">
        <f t="shared" si="13"/>
        <v>0</v>
      </c>
      <c r="D490" s="75">
        <v>0</v>
      </c>
      <c r="E490" s="75">
        <v>0</v>
      </c>
      <c r="F490" s="74">
        <v>0</v>
      </c>
      <c r="G490" s="74">
        <v>0</v>
      </c>
      <c r="H490" s="74">
        <v>0</v>
      </c>
      <c r="I490" s="74">
        <v>0</v>
      </c>
      <c r="J490" s="74">
        <v>0</v>
      </c>
      <c r="K490" s="74">
        <v>0</v>
      </c>
      <c r="L490" s="74">
        <v>0</v>
      </c>
      <c r="M490" s="73">
        <v>0</v>
      </c>
      <c r="N490" s="871"/>
      <c r="O490" s="61"/>
    </row>
    <row r="491" spans="1:15">
      <c r="A491" s="107" t="s">
        <v>935</v>
      </c>
      <c r="B491" s="82" t="s">
        <v>934</v>
      </c>
      <c r="C491" s="783">
        <f t="shared" si="13"/>
        <v>0</v>
      </c>
      <c r="D491" s="75">
        <v>0</v>
      </c>
      <c r="E491" s="75">
        <v>0</v>
      </c>
      <c r="F491" s="74">
        <v>0</v>
      </c>
      <c r="G491" s="74">
        <v>0</v>
      </c>
      <c r="H491" s="74">
        <v>0</v>
      </c>
      <c r="I491" s="74">
        <v>0</v>
      </c>
      <c r="J491" s="74">
        <v>0</v>
      </c>
      <c r="K491" s="74">
        <v>0</v>
      </c>
      <c r="L491" s="74">
        <v>0</v>
      </c>
      <c r="M491" s="73">
        <v>0</v>
      </c>
      <c r="N491" s="871"/>
      <c r="O491" s="61"/>
    </row>
    <row r="492" spans="1:15">
      <c r="A492" s="107" t="s">
        <v>933</v>
      </c>
      <c r="B492" s="82" t="s">
        <v>932</v>
      </c>
      <c r="C492" s="783">
        <f t="shared" si="13"/>
        <v>0</v>
      </c>
      <c r="D492" s="75">
        <v>0</v>
      </c>
      <c r="E492" s="75">
        <v>0</v>
      </c>
      <c r="F492" s="74">
        <v>0</v>
      </c>
      <c r="G492" s="74">
        <v>0</v>
      </c>
      <c r="H492" s="74">
        <v>0</v>
      </c>
      <c r="I492" s="74">
        <v>0</v>
      </c>
      <c r="J492" s="74">
        <v>0</v>
      </c>
      <c r="K492" s="74">
        <v>0</v>
      </c>
      <c r="L492" s="74">
        <v>0</v>
      </c>
      <c r="M492" s="73">
        <v>0</v>
      </c>
      <c r="N492" s="871"/>
      <c r="O492" s="61"/>
    </row>
    <row r="493" spans="1:15">
      <c r="A493" s="107" t="s">
        <v>931</v>
      </c>
      <c r="B493" s="131" t="s">
        <v>930</v>
      </c>
      <c r="C493" s="783">
        <f t="shared" si="13"/>
        <v>0</v>
      </c>
      <c r="D493" s="75">
        <v>0</v>
      </c>
      <c r="E493" s="75">
        <v>0</v>
      </c>
      <c r="F493" s="74">
        <v>0</v>
      </c>
      <c r="G493" s="74">
        <v>0</v>
      </c>
      <c r="H493" s="74">
        <v>0</v>
      </c>
      <c r="I493" s="74">
        <v>0</v>
      </c>
      <c r="J493" s="74">
        <v>0</v>
      </c>
      <c r="K493" s="74">
        <v>0</v>
      </c>
      <c r="L493" s="74">
        <v>0</v>
      </c>
      <c r="M493" s="73">
        <v>0</v>
      </c>
      <c r="N493" s="871"/>
      <c r="O493" s="61"/>
    </row>
    <row r="494" spans="1:15">
      <c r="A494" s="107" t="s">
        <v>929</v>
      </c>
      <c r="B494" s="131" t="s">
        <v>928</v>
      </c>
      <c r="C494" s="783">
        <f t="shared" si="13"/>
        <v>0</v>
      </c>
      <c r="D494" s="75">
        <v>0</v>
      </c>
      <c r="E494" s="75">
        <v>0</v>
      </c>
      <c r="F494" s="74">
        <v>0</v>
      </c>
      <c r="G494" s="74">
        <v>0</v>
      </c>
      <c r="H494" s="74">
        <v>0</v>
      </c>
      <c r="I494" s="74">
        <v>0</v>
      </c>
      <c r="J494" s="74">
        <v>0</v>
      </c>
      <c r="K494" s="74">
        <v>0</v>
      </c>
      <c r="L494" s="74">
        <v>0</v>
      </c>
      <c r="M494" s="73">
        <v>0</v>
      </c>
      <c r="N494" s="871"/>
      <c r="O494" s="61"/>
    </row>
    <row r="495" spans="1:15">
      <c r="A495" s="107" t="s">
        <v>927</v>
      </c>
      <c r="B495" s="131" t="s">
        <v>926</v>
      </c>
      <c r="C495" s="783">
        <f t="shared" si="13"/>
        <v>0</v>
      </c>
      <c r="D495" s="75">
        <v>0</v>
      </c>
      <c r="E495" s="75">
        <v>0</v>
      </c>
      <c r="F495" s="74">
        <v>0</v>
      </c>
      <c r="G495" s="74">
        <v>0</v>
      </c>
      <c r="H495" s="74">
        <v>0</v>
      </c>
      <c r="I495" s="74">
        <v>0</v>
      </c>
      <c r="J495" s="74">
        <v>0</v>
      </c>
      <c r="K495" s="74">
        <v>0</v>
      </c>
      <c r="L495" s="74">
        <v>0</v>
      </c>
      <c r="M495" s="73">
        <v>0</v>
      </c>
      <c r="N495" s="871"/>
      <c r="O495" s="61"/>
    </row>
    <row r="496" spans="1:15">
      <c r="A496" s="107" t="s">
        <v>925</v>
      </c>
      <c r="B496" s="131" t="s">
        <v>924</v>
      </c>
      <c r="C496" s="783">
        <f t="shared" si="13"/>
        <v>0</v>
      </c>
      <c r="D496" s="75">
        <v>0</v>
      </c>
      <c r="E496" s="75">
        <v>0</v>
      </c>
      <c r="F496" s="74">
        <v>0</v>
      </c>
      <c r="G496" s="74">
        <v>0</v>
      </c>
      <c r="H496" s="74">
        <v>0</v>
      </c>
      <c r="I496" s="74">
        <v>0</v>
      </c>
      <c r="J496" s="74">
        <v>0</v>
      </c>
      <c r="K496" s="74">
        <v>0</v>
      </c>
      <c r="L496" s="74">
        <v>0</v>
      </c>
      <c r="M496" s="73">
        <v>0</v>
      </c>
      <c r="N496" s="871"/>
      <c r="O496" s="61"/>
    </row>
    <row r="497" spans="1:15">
      <c r="A497" s="107" t="s">
        <v>923</v>
      </c>
      <c r="B497" s="82" t="s">
        <v>922</v>
      </c>
      <c r="C497" s="783">
        <f t="shared" si="13"/>
        <v>0</v>
      </c>
      <c r="D497" s="75">
        <v>0</v>
      </c>
      <c r="E497" s="75">
        <v>0</v>
      </c>
      <c r="F497" s="74">
        <v>0</v>
      </c>
      <c r="G497" s="74">
        <v>0</v>
      </c>
      <c r="H497" s="74">
        <v>0</v>
      </c>
      <c r="I497" s="74">
        <v>0</v>
      </c>
      <c r="J497" s="74">
        <v>0</v>
      </c>
      <c r="K497" s="74">
        <v>0</v>
      </c>
      <c r="L497" s="74">
        <v>0</v>
      </c>
      <c r="M497" s="73">
        <v>0</v>
      </c>
      <c r="N497" s="871"/>
      <c r="O497" s="61"/>
    </row>
    <row r="498" spans="1:15">
      <c r="A498" s="107" t="s">
        <v>921</v>
      </c>
      <c r="B498" s="82" t="s">
        <v>920</v>
      </c>
      <c r="C498" s="783">
        <f t="shared" si="13"/>
        <v>0</v>
      </c>
      <c r="D498" s="75">
        <v>0</v>
      </c>
      <c r="E498" s="75">
        <v>0</v>
      </c>
      <c r="F498" s="74">
        <v>0</v>
      </c>
      <c r="G498" s="74">
        <v>0</v>
      </c>
      <c r="H498" s="74">
        <v>0</v>
      </c>
      <c r="I498" s="74">
        <v>0</v>
      </c>
      <c r="J498" s="74">
        <v>0</v>
      </c>
      <c r="K498" s="74">
        <v>0</v>
      </c>
      <c r="L498" s="74">
        <v>0</v>
      </c>
      <c r="M498" s="73">
        <v>0</v>
      </c>
      <c r="N498" s="871"/>
      <c r="O498" s="61"/>
    </row>
    <row r="499" spans="1:15">
      <c r="A499" s="107" t="s">
        <v>919</v>
      </c>
      <c r="B499" s="82" t="s">
        <v>918</v>
      </c>
      <c r="C499" s="783">
        <f t="shared" si="13"/>
        <v>0</v>
      </c>
      <c r="D499" s="75">
        <v>0</v>
      </c>
      <c r="E499" s="75">
        <v>0</v>
      </c>
      <c r="F499" s="74">
        <v>0</v>
      </c>
      <c r="G499" s="74">
        <v>0</v>
      </c>
      <c r="H499" s="74">
        <v>0</v>
      </c>
      <c r="I499" s="74">
        <v>0</v>
      </c>
      <c r="J499" s="74">
        <v>0</v>
      </c>
      <c r="K499" s="74">
        <v>0</v>
      </c>
      <c r="L499" s="74">
        <v>0</v>
      </c>
      <c r="M499" s="73">
        <v>0</v>
      </c>
      <c r="N499" s="871"/>
      <c r="O499" s="61"/>
    </row>
    <row r="500" spans="1:15" ht="27.6">
      <c r="A500" s="107" t="s">
        <v>917</v>
      </c>
      <c r="B500" s="113" t="s">
        <v>916</v>
      </c>
      <c r="C500" s="783">
        <f t="shared" si="13"/>
        <v>0</v>
      </c>
      <c r="D500" s="75">
        <v>0</v>
      </c>
      <c r="E500" s="75">
        <v>0</v>
      </c>
      <c r="F500" s="74">
        <v>0</v>
      </c>
      <c r="G500" s="74">
        <v>0</v>
      </c>
      <c r="H500" s="74">
        <v>0</v>
      </c>
      <c r="I500" s="74">
        <v>0</v>
      </c>
      <c r="J500" s="74">
        <v>0</v>
      </c>
      <c r="K500" s="74">
        <v>0</v>
      </c>
      <c r="L500" s="74">
        <v>0</v>
      </c>
      <c r="M500" s="73">
        <v>0</v>
      </c>
      <c r="N500" s="871"/>
      <c r="O500" s="61"/>
    </row>
    <row r="501" spans="1:15">
      <c r="A501" s="80" t="s">
        <v>915</v>
      </c>
      <c r="B501" s="82" t="s">
        <v>914</v>
      </c>
      <c r="C501" s="783">
        <f t="shared" si="13"/>
        <v>0</v>
      </c>
      <c r="D501" s="75">
        <v>0</v>
      </c>
      <c r="E501" s="75">
        <v>0</v>
      </c>
      <c r="F501" s="74">
        <v>0</v>
      </c>
      <c r="G501" s="74">
        <v>0</v>
      </c>
      <c r="H501" s="74">
        <v>0</v>
      </c>
      <c r="I501" s="74">
        <v>0</v>
      </c>
      <c r="J501" s="74">
        <v>0</v>
      </c>
      <c r="K501" s="74">
        <v>0</v>
      </c>
      <c r="L501" s="74">
        <v>0</v>
      </c>
      <c r="M501" s="73">
        <v>0</v>
      </c>
      <c r="N501" s="871"/>
      <c r="O501" s="61"/>
    </row>
    <row r="502" spans="1:15" ht="15.75" customHeight="1">
      <c r="A502" s="80" t="s">
        <v>913</v>
      </c>
      <c r="B502" s="130" t="s">
        <v>912</v>
      </c>
      <c r="C502" s="783">
        <f t="shared" si="13"/>
        <v>0</v>
      </c>
      <c r="D502" s="75">
        <v>0</v>
      </c>
      <c r="E502" s="75">
        <v>0</v>
      </c>
      <c r="F502" s="74">
        <v>0</v>
      </c>
      <c r="G502" s="74">
        <v>0</v>
      </c>
      <c r="H502" s="74">
        <v>0</v>
      </c>
      <c r="I502" s="74">
        <v>0</v>
      </c>
      <c r="J502" s="74">
        <v>0</v>
      </c>
      <c r="K502" s="74">
        <v>0</v>
      </c>
      <c r="L502" s="74">
        <v>0</v>
      </c>
      <c r="M502" s="73">
        <v>0</v>
      </c>
      <c r="N502" s="871"/>
      <c r="O502" s="61"/>
    </row>
    <row r="503" spans="1:15" ht="27.6">
      <c r="A503" s="80" t="s">
        <v>911</v>
      </c>
      <c r="B503" s="79" t="s">
        <v>910</v>
      </c>
      <c r="C503" s="783">
        <f t="shared" ref="C503:C504" si="14">SUM(D503:G503)+SUM(J503:K503)</f>
        <v>0</v>
      </c>
      <c r="D503" s="75">
        <v>0</v>
      </c>
      <c r="E503" s="75">
        <v>0</v>
      </c>
      <c r="F503" s="74">
        <v>0</v>
      </c>
      <c r="G503" s="74">
        <v>0</v>
      </c>
      <c r="H503" s="74">
        <v>0</v>
      </c>
      <c r="I503" s="74">
        <v>0</v>
      </c>
      <c r="J503" s="74">
        <v>0</v>
      </c>
      <c r="K503" s="74">
        <v>0</v>
      </c>
      <c r="L503" s="74">
        <v>0</v>
      </c>
      <c r="M503" s="73">
        <v>0</v>
      </c>
      <c r="N503" s="871"/>
      <c r="O503" s="61"/>
    </row>
    <row r="504" spans="1:15">
      <c r="A504" s="80" t="s">
        <v>909</v>
      </c>
      <c r="B504" s="77" t="s">
        <v>908</v>
      </c>
      <c r="C504" s="783">
        <f t="shared" si="14"/>
        <v>0</v>
      </c>
      <c r="D504" s="75">
        <v>0</v>
      </c>
      <c r="E504" s="75">
        <v>0</v>
      </c>
      <c r="F504" s="74">
        <v>0</v>
      </c>
      <c r="G504" s="74">
        <v>0</v>
      </c>
      <c r="H504" s="74">
        <v>0</v>
      </c>
      <c r="I504" s="74">
        <v>0</v>
      </c>
      <c r="J504" s="74">
        <v>0</v>
      </c>
      <c r="K504" s="74">
        <v>0</v>
      </c>
      <c r="L504" s="74">
        <v>0</v>
      </c>
      <c r="M504" s="73">
        <v>0</v>
      </c>
      <c r="N504" s="871"/>
      <c r="O504" s="61"/>
    </row>
    <row r="505" spans="1:15" ht="14.4" thickBot="1">
      <c r="A505" s="72" t="s">
        <v>907</v>
      </c>
      <c r="B505" s="71" t="s">
        <v>906</v>
      </c>
      <c r="C505" s="784">
        <f>SUM(D505:G505)+SUM(J505:K505)</f>
        <v>0</v>
      </c>
      <c r="D505" s="69">
        <v>0</v>
      </c>
      <c r="E505" s="69">
        <v>0</v>
      </c>
      <c r="F505" s="68">
        <v>0</v>
      </c>
      <c r="G505" s="68">
        <v>0</v>
      </c>
      <c r="H505" s="68">
        <v>0</v>
      </c>
      <c r="I505" s="68">
        <v>0</v>
      </c>
      <c r="J505" s="68">
        <v>0</v>
      </c>
      <c r="K505" s="68">
        <v>0</v>
      </c>
      <c r="L505" s="68">
        <v>0</v>
      </c>
      <c r="M505" s="67">
        <v>0</v>
      </c>
      <c r="N505" s="871"/>
      <c r="O505" s="61"/>
    </row>
    <row r="506" spans="1:15" ht="33.75" customHeight="1" thickTop="1" thickBot="1">
      <c r="A506" s="1204" t="s">
        <v>1010</v>
      </c>
      <c r="B506" s="1204"/>
      <c r="C506" s="1204"/>
      <c r="D506" s="1204"/>
      <c r="E506" s="1204"/>
      <c r="F506" s="1204"/>
      <c r="G506" s="1204"/>
      <c r="H506" s="1204"/>
      <c r="I506" s="1204"/>
      <c r="J506" s="1204"/>
      <c r="K506" s="1204"/>
      <c r="L506" s="129" t="s">
        <v>985</v>
      </c>
    </row>
    <row r="507" spans="1:15" ht="16.5" customHeight="1" thickTop="1" thickBot="1">
      <c r="A507" s="1214" t="s">
        <v>984</v>
      </c>
      <c r="B507" s="1216" t="s">
        <v>983</v>
      </c>
      <c r="C507" s="1217" t="s">
        <v>1009</v>
      </c>
      <c r="D507" s="1220" t="s">
        <v>1008</v>
      </c>
      <c r="E507" s="1221"/>
      <c r="F507" s="1221"/>
      <c r="G507" s="1221"/>
      <c r="H507" s="1221"/>
      <c r="I507" s="1221"/>
      <c r="J507" s="1221"/>
      <c r="K507" s="1221"/>
      <c r="L507" s="1222"/>
    </row>
    <row r="508" spans="1:15" ht="25.5" customHeight="1" thickBot="1">
      <c r="A508" s="1184"/>
      <c r="B508" s="1187"/>
      <c r="C508" s="1218"/>
      <c r="D508" s="1223" t="s">
        <v>1007</v>
      </c>
      <c r="E508" s="1224"/>
      <c r="F508" s="1224"/>
      <c r="G508" s="1224"/>
      <c r="H508" s="1224"/>
      <c r="I508" s="1225"/>
      <c r="J508" s="1226" t="s">
        <v>1006</v>
      </c>
      <c r="K508" s="1227"/>
      <c r="L508" s="1228" t="s">
        <v>1005</v>
      </c>
      <c r="M508" s="128"/>
    </row>
    <row r="509" spans="1:15" ht="15" customHeight="1">
      <c r="A509" s="1184"/>
      <c r="B509" s="1187"/>
      <c r="C509" s="1218"/>
      <c r="D509" s="1231" t="s">
        <v>1004</v>
      </c>
      <c r="E509" s="1212" t="s">
        <v>1003</v>
      </c>
      <c r="F509" s="1212" t="s">
        <v>1002</v>
      </c>
      <c r="G509" s="1212" t="s">
        <v>1001</v>
      </c>
      <c r="H509" s="1212" t="s">
        <v>972</v>
      </c>
      <c r="I509" s="1212" t="s">
        <v>1000</v>
      </c>
      <c r="J509" s="1212" t="s">
        <v>999</v>
      </c>
      <c r="K509" s="1212" t="s">
        <v>970</v>
      </c>
      <c r="L509" s="1229"/>
      <c r="M509" s="128"/>
    </row>
    <row r="510" spans="1:15" ht="33" customHeight="1" thickBot="1">
      <c r="A510" s="1215"/>
      <c r="B510" s="1206"/>
      <c r="C510" s="1219"/>
      <c r="D510" s="1232"/>
      <c r="E510" s="1213"/>
      <c r="F510" s="1213"/>
      <c r="G510" s="1213"/>
      <c r="H510" s="1213"/>
      <c r="I510" s="1213"/>
      <c r="J510" s="1213"/>
      <c r="K510" s="1213"/>
      <c r="L510" s="1230"/>
      <c r="M510" s="128"/>
    </row>
    <row r="511" spans="1:15" ht="15" thickTop="1" thickBot="1">
      <c r="A511" s="127" t="s">
        <v>2</v>
      </c>
      <c r="B511" s="126" t="s">
        <v>3</v>
      </c>
      <c r="C511" s="125">
        <v>1</v>
      </c>
      <c r="D511" s="124">
        <v>2</v>
      </c>
      <c r="E511" s="123">
        <v>3</v>
      </c>
      <c r="F511" s="123">
        <v>4</v>
      </c>
      <c r="G511" s="123">
        <v>5</v>
      </c>
      <c r="H511" s="123">
        <v>6</v>
      </c>
      <c r="I511" s="123">
        <v>7</v>
      </c>
      <c r="J511" s="123">
        <v>8</v>
      </c>
      <c r="K511" s="123">
        <v>9</v>
      </c>
      <c r="L511" s="93">
        <v>10</v>
      </c>
      <c r="M511" s="12"/>
    </row>
    <row r="512" spans="1:15" ht="14.4" thickTop="1">
      <c r="A512" s="92" t="s">
        <v>969</v>
      </c>
      <c r="B512" s="122" t="s">
        <v>998</v>
      </c>
      <c r="C512" s="118">
        <v>0</v>
      </c>
      <c r="D512" s="116">
        <v>0</v>
      </c>
      <c r="E512" s="115">
        <v>0</v>
      </c>
      <c r="F512" s="115">
        <v>0</v>
      </c>
      <c r="G512" s="115">
        <v>0</v>
      </c>
      <c r="H512" s="115">
        <v>0</v>
      </c>
      <c r="I512" s="115">
        <v>0</v>
      </c>
      <c r="J512" s="115">
        <v>0</v>
      </c>
      <c r="K512" s="115">
        <v>0</v>
      </c>
      <c r="L512" s="114">
        <v>0</v>
      </c>
      <c r="M512" s="871"/>
      <c r="N512" s="61"/>
      <c r="O512" s="61"/>
    </row>
    <row r="513" spans="1:15" ht="27.6">
      <c r="A513" s="120" t="s">
        <v>967</v>
      </c>
      <c r="B513" s="121" t="s">
        <v>997</v>
      </c>
      <c r="C513" s="118">
        <v>0</v>
      </c>
      <c r="D513" s="116">
        <v>0</v>
      </c>
      <c r="E513" s="115">
        <v>0</v>
      </c>
      <c r="F513" s="115">
        <v>0</v>
      </c>
      <c r="G513" s="115">
        <v>0</v>
      </c>
      <c r="H513" s="115">
        <v>0</v>
      </c>
      <c r="I513" s="115">
        <v>0</v>
      </c>
      <c r="J513" s="115">
        <v>0</v>
      </c>
      <c r="K513" s="115">
        <v>0</v>
      </c>
      <c r="L513" s="114">
        <v>0</v>
      </c>
      <c r="M513" s="871"/>
      <c r="N513" s="61"/>
      <c r="O513" s="61"/>
    </row>
    <row r="514" spans="1:15">
      <c r="A514" s="92" t="s">
        <v>965</v>
      </c>
      <c r="B514" s="82" t="s">
        <v>996</v>
      </c>
      <c r="C514" s="118">
        <v>0</v>
      </c>
      <c r="D514" s="116">
        <v>0</v>
      </c>
      <c r="E514" s="115">
        <v>0</v>
      </c>
      <c r="F514" s="115">
        <v>0</v>
      </c>
      <c r="G514" s="115">
        <v>0</v>
      </c>
      <c r="H514" s="115">
        <v>0</v>
      </c>
      <c r="I514" s="115">
        <v>0</v>
      </c>
      <c r="J514" s="115">
        <v>0</v>
      </c>
      <c r="K514" s="115">
        <v>0</v>
      </c>
      <c r="L514" s="114">
        <v>0</v>
      </c>
      <c r="M514" s="871"/>
      <c r="N514" s="61"/>
      <c r="O514" s="61"/>
    </row>
    <row r="515" spans="1:15">
      <c r="A515" s="120" t="s">
        <v>963</v>
      </c>
      <c r="B515" s="82" t="s">
        <v>995</v>
      </c>
      <c r="C515" s="118">
        <v>0</v>
      </c>
      <c r="D515" s="116">
        <v>0</v>
      </c>
      <c r="E515" s="115">
        <v>0</v>
      </c>
      <c r="F515" s="115">
        <v>0</v>
      </c>
      <c r="G515" s="115">
        <v>0</v>
      </c>
      <c r="H515" s="115">
        <v>0</v>
      </c>
      <c r="I515" s="115">
        <v>0</v>
      </c>
      <c r="J515" s="115">
        <v>0</v>
      </c>
      <c r="K515" s="115">
        <v>0</v>
      </c>
      <c r="L515" s="114">
        <v>0</v>
      </c>
      <c r="M515" s="871"/>
      <c r="N515" s="61"/>
      <c r="O515" s="61"/>
    </row>
    <row r="516" spans="1:15">
      <c r="A516" s="120" t="s">
        <v>961</v>
      </c>
      <c r="B516" s="119" t="s">
        <v>994</v>
      </c>
      <c r="C516" s="118">
        <v>0</v>
      </c>
      <c r="D516" s="116">
        <v>0</v>
      </c>
      <c r="E516" s="115">
        <v>0</v>
      </c>
      <c r="F516" s="115">
        <v>0</v>
      </c>
      <c r="G516" s="115">
        <v>0</v>
      </c>
      <c r="H516" s="115">
        <v>0</v>
      </c>
      <c r="I516" s="115">
        <v>0</v>
      </c>
      <c r="J516" s="115">
        <v>0</v>
      </c>
      <c r="K516" s="115">
        <v>0</v>
      </c>
      <c r="L516" s="114">
        <v>0</v>
      </c>
      <c r="M516" s="871"/>
      <c r="N516" s="61"/>
      <c r="O516" s="61"/>
    </row>
    <row r="517" spans="1:15">
      <c r="A517" s="92" t="s">
        <v>959</v>
      </c>
      <c r="B517" s="119" t="s">
        <v>993</v>
      </c>
      <c r="C517" s="118">
        <v>0</v>
      </c>
      <c r="D517" s="116">
        <v>0</v>
      </c>
      <c r="E517" s="115">
        <v>0</v>
      </c>
      <c r="F517" s="115">
        <v>0</v>
      </c>
      <c r="G517" s="115">
        <v>0</v>
      </c>
      <c r="H517" s="115">
        <v>0</v>
      </c>
      <c r="I517" s="115">
        <v>0</v>
      </c>
      <c r="J517" s="115">
        <v>0</v>
      </c>
      <c r="K517" s="115">
        <v>0</v>
      </c>
      <c r="L517" s="114">
        <v>0</v>
      </c>
      <c r="M517" s="871"/>
      <c r="N517" s="61"/>
      <c r="O517" s="61"/>
    </row>
    <row r="518" spans="1:15">
      <c r="A518" s="92" t="s">
        <v>957</v>
      </c>
      <c r="B518" s="119" t="s">
        <v>992</v>
      </c>
      <c r="C518" s="118">
        <v>0</v>
      </c>
      <c r="D518" s="116">
        <v>0</v>
      </c>
      <c r="E518" s="115">
        <v>0</v>
      </c>
      <c r="F518" s="115">
        <v>0</v>
      </c>
      <c r="G518" s="115">
        <v>0</v>
      </c>
      <c r="H518" s="115">
        <v>0</v>
      </c>
      <c r="I518" s="115">
        <v>0</v>
      </c>
      <c r="J518" s="115">
        <v>0</v>
      </c>
      <c r="K518" s="115">
        <v>0</v>
      </c>
      <c r="L518" s="114">
        <v>0</v>
      </c>
      <c r="M518" s="871"/>
      <c r="N518" s="61"/>
      <c r="O518" s="61"/>
    </row>
    <row r="519" spans="1:15">
      <c r="A519" s="92" t="s">
        <v>955</v>
      </c>
      <c r="B519" s="119" t="s">
        <v>991</v>
      </c>
      <c r="C519" s="118">
        <v>0</v>
      </c>
      <c r="D519" s="116">
        <v>0</v>
      </c>
      <c r="E519" s="115">
        <v>0</v>
      </c>
      <c r="F519" s="115">
        <v>0</v>
      </c>
      <c r="G519" s="115">
        <v>0</v>
      </c>
      <c r="H519" s="115">
        <v>0</v>
      </c>
      <c r="I519" s="115">
        <v>0</v>
      </c>
      <c r="J519" s="115">
        <v>0</v>
      </c>
      <c r="K519" s="115">
        <v>0</v>
      </c>
      <c r="L519" s="114">
        <v>0</v>
      </c>
      <c r="M519" s="871"/>
      <c r="N519" s="61"/>
      <c r="O519" s="61"/>
    </row>
    <row r="520" spans="1:15">
      <c r="A520" s="92" t="s">
        <v>953</v>
      </c>
      <c r="B520" s="82" t="s">
        <v>990</v>
      </c>
      <c r="C520" s="117">
        <v>0</v>
      </c>
      <c r="D520" s="116">
        <v>0</v>
      </c>
      <c r="E520" s="115">
        <v>0</v>
      </c>
      <c r="F520" s="115">
        <v>0</v>
      </c>
      <c r="G520" s="115">
        <v>0</v>
      </c>
      <c r="H520" s="115">
        <v>0</v>
      </c>
      <c r="I520" s="115">
        <v>0</v>
      </c>
      <c r="J520" s="115">
        <v>0</v>
      </c>
      <c r="K520" s="115">
        <v>0</v>
      </c>
      <c r="L520" s="114">
        <v>0</v>
      </c>
      <c r="M520" s="871"/>
      <c r="N520" s="61"/>
      <c r="O520" s="61"/>
    </row>
    <row r="521" spans="1:15" ht="27.6">
      <c r="A521" s="83" t="s">
        <v>951</v>
      </c>
      <c r="B521" s="113" t="s">
        <v>989</v>
      </c>
      <c r="C521" s="111">
        <v>0</v>
      </c>
      <c r="D521" s="110">
        <v>0</v>
      </c>
      <c r="E521" s="109">
        <v>0</v>
      </c>
      <c r="F521" s="109">
        <v>0</v>
      </c>
      <c r="G521" s="109">
        <v>0</v>
      </c>
      <c r="H521" s="109">
        <v>0</v>
      </c>
      <c r="I521" s="109">
        <v>0</v>
      </c>
      <c r="J521" s="109">
        <v>0</v>
      </c>
      <c r="K521" s="109">
        <v>0</v>
      </c>
      <c r="L521" s="108">
        <v>0</v>
      </c>
      <c r="M521" s="871"/>
      <c r="N521" s="61"/>
      <c r="O521" s="61"/>
    </row>
    <row r="522" spans="1:15" ht="27.6">
      <c r="A522" s="83" t="s">
        <v>949</v>
      </c>
      <c r="B522" s="112" t="s">
        <v>988</v>
      </c>
      <c r="C522" s="111">
        <v>0</v>
      </c>
      <c r="D522" s="110">
        <v>0</v>
      </c>
      <c r="E522" s="109">
        <v>0</v>
      </c>
      <c r="F522" s="109">
        <v>0</v>
      </c>
      <c r="G522" s="109">
        <v>0</v>
      </c>
      <c r="H522" s="109">
        <v>0</v>
      </c>
      <c r="I522" s="109">
        <v>0</v>
      </c>
      <c r="J522" s="109">
        <v>0</v>
      </c>
      <c r="K522" s="109">
        <v>0</v>
      </c>
      <c r="L522" s="108">
        <v>0</v>
      </c>
      <c r="M522" s="871"/>
      <c r="N522" s="61"/>
      <c r="O522" s="61"/>
    </row>
    <row r="523" spans="1:15" ht="28.2" thickBot="1">
      <c r="A523" s="107" t="s">
        <v>947</v>
      </c>
      <c r="B523" s="106" t="s">
        <v>987</v>
      </c>
      <c r="C523" s="105">
        <v>0</v>
      </c>
      <c r="D523" s="104">
        <v>0</v>
      </c>
      <c r="E523" s="103">
        <v>0</v>
      </c>
      <c r="F523" s="103">
        <v>0</v>
      </c>
      <c r="G523" s="103">
        <v>0</v>
      </c>
      <c r="H523" s="103">
        <v>0</v>
      </c>
      <c r="I523" s="103">
        <v>0</v>
      </c>
      <c r="J523" s="103">
        <v>0</v>
      </c>
      <c r="K523" s="103">
        <v>0</v>
      </c>
      <c r="L523" s="102">
        <v>0</v>
      </c>
      <c r="M523" s="871"/>
      <c r="N523" s="61"/>
      <c r="O523" s="61"/>
    </row>
    <row r="524" spans="1:15" ht="31.5" customHeight="1" thickTop="1" thickBot="1">
      <c r="A524" s="1239" t="s">
        <v>986</v>
      </c>
      <c r="B524" s="1239"/>
      <c r="C524" s="1239"/>
      <c r="D524" s="1239"/>
      <c r="E524" s="1239"/>
      <c r="F524" s="1239"/>
      <c r="G524" s="1239"/>
      <c r="H524" s="1239"/>
      <c r="I524" s="1239"/>
      <c r="J524" s="1239"/>
      <c r="K524" s="1239"/>
      <c r="L524" s="1239"/>
      <c r="M524" s="1239"/>
      <c r="N524" s="2" t="s">
        <v>985</v>
      </c>
    </row>
    <row r="525" spans="1:15" ht="13.5" customHeight="1" thickTop="1">
      <c r="A525" s="1135" t="s">
        <v>984</v>
      </c>
      <c r="B525" s="1135" t="s">
        <v>983</v>
      </c>
      <c r="C525" s="1240" t="s">
        <v>982</v>
      </c>
      <c r="D525" s="1242" t="s">
        <v>981</v>
      </c>
      <c r="E525" s="1243"/>
      <c r="F525" s="1243"/>
      <c r="G525" s="1243"/>
      <c r="H525" s="1243"/>
      <c r="I525" s="1243"/>
      <c r="J525" s="1243"/>
      <c r="K525" s="1243"/>
      <c r="L525" s="1243"/>
      <c r="M525" s="1243"/>
      <c r="N525" s="1244"/>
    </row>
    <row r="526" spans="1:15" ht="12.75" customHeight="1">
      <c r="A526" s="1135"/>
      <c r="B526" s="1135"/>
      <c r="C526" s="1240"/>
      <c r="D526" s="1245" t="s">
        <v>980</v>
      </c>
      <c r="E526" s="1233" t="s">
        <v>979</v>
      </c>
      <c r="F526" s="1233" t="s">
        <v>978</v>
      </c>
      <c r="G526" s="1233" t="s">
        <v>977</v>
      </c>
      <c r="H526" s="1233" t="s">
        <v>976</v>
      </c>
      <c r="I526" s="1233" t="s">
        <v>975</v>
      </c>
      <c r="J526" s="1235" t="s">
        <v>974</v>
      </c>
      <c r="K526" s="1233" t="s">
        <v>973</v>
      </c>
      <c r="L526" s="1233" t="s">
        <v>972</v>
      </c>
      <c r="M526" s="1237" t="s">
        <v>971</v>
      </c>
      <c r="N526" s="1238"/>
    </row>
    <row r="527" spans="1:15" ht="55.8" thickBot="1">
      <c r="A527" s="1078"/>
      <c r="B527" s="1078"/>
      <c r="C527" s="1241"/>
      <c r="D527" s="1246"/>
      <c r="E527" s="1234"/>
      <c r="F527" s="1234"/>
      <c r="G527" s="1234"/>
      <c r="H527" s="1234"/>
      <c r="I527" s="1234"/>
      <c r="J527" s="1236"/>
      <c r="K527" s="1234"/>
      <c r="L527" s="1234"/>
      <c r="M527" s="101" t="s">
        <v>1</v>
      </c>
      <c r="N527" s="100" t="s">
        <v>970</v>
      </c>
    </row>
    <row r="528" spans="1:15" ht="15" thickTop="1" thickBot="1">
      <c r="A528" s="99" t="s">
        <v>2</v>
      </c>
      <c r="B528" s="98" t="s">
        <v>3</v>
      </c>
      <c r="C528" s="97">
        <v>1</v>
      </c>
      <c r="D528" s="96">
        <v>2</v>
      </c>
      <c r="E528" s="95">
        <v>3</v>
      </c>
      <c r="F528" s="95">
        <v>4</v>
      </c>
      <c r="G528" s="95">
        <v>5</v>
      </c>
      <c r="H528" s="95">
        <v>6</v>
      </c>
      <c r="I528" s="95">
        <v>7</v>
      </c>
      <c r="J528" s="95">
        <v>8</v>
      </c>
      <c r="K528" s="95">
        <v>9</v>
      </c>
      <c r="L528" s="95">
        <v>10</v>
      </c>
      <c r="M528" s="94">
        <v>11</v>
      </c>
      <c r="N528" s="93">
        <v>12</v>
      </c>
    </row>
    <row r="529" spans="1:18" ht="14.4" thickTop="1">
      <c r="A529" s="92" t="s">
        <v>969</v>
      </c>
      <c r="B529" s="82" t="s">
        <v>968</v>
      </c>
      <c r="C529" s="91">
        <v>0</v>
      </c>
      <c r="D529" s="88">
        <v>0</v>
      </c>
      <c r="E529" s="87">
        <v>0</v>
      </c>
      <c r="F529" s="87">
        <v>0</v>
      </c>
      <c r="G529" s="87">
        <v>0</v>
      </c>
      <c r="H529" s="87">
        <v>0</v>
      </c>
      <c r="I529" s="87">
        <v>0</v>
      </c>
      <c r="J529" s="87">
        <v>0</v>
      </c>
      <c r="K529" s="87">
        <v>0</v>
      </c>
      <c r="L529" s="87">
        <v>0</v>
      </c>
      <c r="M529" s="87">
        <v>0</v>
      </c>
      <c r="N529" s="90">
        <v>0</v>
      </c>
      <c r="P529" s="61"/>
      <c r="Q529" s="61"/>
      <c r="R529" s="61"/>
    </row>
    <row r="530" spans="1:18">
      <c r="A530" s="83" t="s">
        <v>967</v>
      </c>
      <c r="B530" s="82" t="s">
        <v>966</v>
      </c>
      <c r="C530" s="89">
        <v>0</v>
      </c>
      <c r="D530" s="88">
        <v>0</v>
      </c>
      <c r="E530" s="87">
        <v>0</v>
      </c>
      <c r="F530" s="87">
        <v>0</v>
      </c>
      <c r="G530" s="87">
        <v>0</v>
      </c>
      <c r="H530" s="87">
        <v>0</v>
      </c>
      <c r="I530" s="87">
        <v>0</v>
      </c>
      <c r="J530" s="87">
        <v>0</v>
      </c>
      <c r="K530" s="87">
        <v>0</v>
      </c>
      <c r="L530" s="87">
        <v>0</v>
      </c>
      <c r="M530" s="87">
        <v>0</v>
      </c>
      <c r="N530" s="86">
        <v>0</v>
      </c>
      <c r="P530" s="61"/>
      <c r="Q530" s="61"/>
      <c r="R530" s="61"/>
    </row>
    <row r="531" spans="1:18">
      <c r="A531" s="83" t="s">
        <v>965</v>
      </c>
      <c r="B531" s="82" t="s">
        <v>964</v>
      </c>
      <c r="C531" s="76">
        <v>0</v>
      </c>
      <c r="D531" s="75">
        <v>0</v>
      </c>
      <c r="E531" s="74">
        <v>0</v>
      </c>
      <c r="F531" s="74">
        <v>0</v>
      </c>
      <c r="G531" s="74">
        <v>0</v>
      </c>
      <c r="H531" s="74">
        <v>0</v>
      </c>
      <c r="I531" s="74">
        <v>0</v>
      </c>
      <c r="J531" s="74">
        <v>0</v>
      </c>
      <c r="K531" s="74">
        <v>0</v>
      </c>
      <c r="L531" s="74">
        <v>0</v>
      </c>
      <c r="M531" s="74">
        <v>0</v>
      </c>
      <c r="N531" s="73">
        <v>0</v>
      </c>
      <c r="P531" s="61"/>
      <c r="Q531" s="61"/>
      <c r="R531" s="61"/>
    </row>
    <row r="532" spans="1:18">
      <c r="A532" s="83" t="s">
        <v>963</v>
      </c>
      <c r="B532" s="82" t="s">
        <v>962</v>
      </c>
      <c r="C532" s="76">
        <v>0</v>
      </c>
      <c r="D532" s="75">
        <v>0</v>
      </c>
      <c r="E532" s="74">
        <v>0</v>
      </c>
      <c r="F532" s="74">
        <v>0</v>
      </c>
      <c r="G532" s="74">
        <v>0</v>
      </c>
      <c r="H532" s="74">
        <v>0</v>
      </c>
      <c r="I532" s="74">
        <v>0</v>
      </c>
      <c r="J532" s="74">
        <v>0</v>
      </c>
      <c r="K532" s="74">
        <v>0</v>
      </c>
      <c r="L532" s="74">
        <v>0</v>
      </c>
      <c r="M532" s="74">
        <v>0</v>
      </c>
      <c r="N532" s="73">
        <v>0</v>
      </c>
      <c r="P532" s="61"/>
      <c r="Q532" s="61"/>
      <c r="R532" s="61"/>
    </row>
    <row r="533" spans="1:18">
      <c r="A533" s="83" t="s">
        <v>961</v>
      </c>
      <c r="B533" s="82" t="s">
        <v>960</v>
      </c>
      <c r="C533" s="76">
        <v>0</v>
      </c>
      <c r="D533" s="75">
        <v>0</v>
      </c>
      <c r="E533" s="74">
        <v>0</v>
      </c>
      <c r="F533" s="74">
        <v>0</v>
      </c>
      <c r="G533" s="74">
        <v>0</v>
      </c>
      <c r="H533" s="74">
        <v>0</v>
      </c>
      <c r="I533" s="74">
        <v>0</v>
      </c>
      <c r="J533" s="74">
        <v>0</v>
      </c>
      <c r="K533" s="74">
        <v>0</v>
      </c>
      <c r="L533" s="74">
        <v>0</v>
      </c>
      <c r="M533" s="74">
        <v>0</v>
      </c>
      <c r="N533" s="73">
        <v>0</v>
      </c>
      <c r="P533" s="61"/>
      <c r="Q533" s="61"/>
      <c r="R533" s="61"/>
    </row>
    <row r="534" spans="1:18">
      <c r="A534" s="83" t="s">
        <v>959</v>
      </c>
      <c r="B534" s="82" t="s">
        <v>958</v>
      </c>
      <c r="C534" s="76">
        <v>0</v>
      </c>
      <c r="D534" s="75">
        <v>0</v>
      </c>
      <c r="E534" s="74">
        <v>0</v>
      </c>
      <c r="F534" s="74">
        <v>0</v>
      </c>
      <c r="G534" s="74">
        <v>0</v>
      </c>
      <c r="H534" s="74">
        <v>0</v>
      </c>
      <c r="I534" s="74">
        <v>0</v>
      </c>
      <c r="J534" s="74">
        <v>0</v>
      </c>
      <c r="K534" s="74">
        <v>0</v>
      </c>
      <c r="L534" s="74">
        <v>0</v>
      </c>
      <c r="M534" s="74">
        <v>0</v>
      </c>
      <c r="N534" s="73">
        <v>0</v>
      </c>
      <c r="P534" s="61"/>
      <c r="Q534" s="61"/>
      <c r="R534" s="61"/>
    </row>
    <row r="535" spans="1:18">
      <c r="A535" s="83" t="s">
        <v>957</v>
      </c>
      <c r="B535" s="82" t="s">
        <v>956</v>
      </c>
      <c r="C535" s="76">
        <v>0</v>
      </c>
      <c r="D535" s="75">
        <v>0</v>
      </c>
      <c r="E535" s="74">
        <v>0</v>
      </c>
      <c r="F535" s="74">
        <v>0</v>
      </c>
      <c r="G535" s="74">
        <v>0</v>
      </c>
      <c r="H535" s="74">
        <v>0</v>
      </c>
      <c r="I535" s="74">
        <v>0</v>
      </c>
      <c r="J535" s="74">
        <v>0</v>
      </c>
      <c r="K535" s="74">
        <v>0</v>
      </c>
      <c r="L535" s="74">
        <v>0</v>
      </c>
      <c r="M535" s="74">
        <v>0</v>
      </c>
      <c r="N535" s="73">
        <v>0</v>
      </c>
      <c r="P535" s="61"/>
      <c r="Q535" s="61"/>
      <c r="R535" s="61"/>
    </row>
    <row r="536" spans="1:18">
      <c r="A536" s="83" t="s">
        <v>955</v>
      </c>
      <c r="B536" s="82" t="s">
        <v>954</v>
      </c>
      <c r="C536" s="76">
        <v>0</v>
      </c>
      <c r="D536" s="75">
        <v>0</v>
      </c>
      <c r="E536" s="74">
        <v>0</v>
      </c>
      <c r="F536" s="74">
        <v>0</v>
      </c>
      <c r="G536" s="74">
        <v>0</v>
      </c>
      <c r="H536" s="74">
        <v>0</v>
      </c>
      <c r="I536" s="74">
        <v>0</v>
      </c>
      <c r="J536" s="74">
        <v>0</v>
      </c>
      <c r="K536" s="74">
        <v>0</v>
      </c>
      <c r="L536" s="74">
        <v>0</v>
      </c>
      <c r="M536" s="74">
        <v>0</v>
      </c>
      <c r="N536" s="73">
        <v>0</v>
      </c>
      <c r="P536" s="61"/>
      <c r="Q536" s="61"/>
      <c r="R536" s="61"/>
    </row>
    <row r="537" spans="1:18">
      <c r="A537" s="83" t="s">
        <v>953</v>
      </c>
      <c r="B537" s="82" t="s">
        <v>952</v>
      </c>
      <c r="C537" s="76">
        <v>0</v>
      </c>
      <c r="D537" s="75">
        <v>0</v>
      </c>
      <c r="E537" s="74">
        <v>0</v>
      </c>
      <c r="F537" s="74">
        <v>0</v>
      </c>
      <c r="G537" s="74">
        <v>0</v>
      </c>
      <c r="H537" s="74">
        <v>0</v>
      </c>
      <c r="I537" s="74">
        <v>0</v>
      </c>
      <c r="J537" s="74">
        <v>0</v>
      </c>
      <c r="K537" s="74">
        <v>0</v>
      </c>
      <c r="L537" s="74">
        <v>0</v>
      </c>
      <c r="M537" s="74">
        <v>0</v>
      </c>
      <c r="N537" s="73">
        <v>0</v>
      </c>
      <c r="P537" s="61"/>
      <c r="Q537" s="61"/>
      <c r="R537" s="61"/>
    </row>
    <row r="538" spans="1:18">
      <c r="A538" s="83" t="s">
        <v>951</v>
      </c>
      <c r="B538" s="82" t="s">
        <v>950</v>
      </c>
      <c r="C538" s="76">
        <v>0</v>
      </c>
      <c r="D538" s="75">
        <v>0</v>
      </c>
      <c r="E538" s="74">
        <v>0</v>
      </c>
      <c r="F538" s="74">
        <v>0</v>
      </c>
      <c r="G538" s="74">
        <v>0</v>
      </c>
      <c r="H538" s="74">
        <v>0</v>
      </c>
      <c r="I538" s="74">
        <v>0</v>
      </c>
      <c r="J538" s="74">
        <v>0</v>
      </c>
      <c r="K538" s="74">
        <v>0</v>
      </c>
      <c r="L538" s="74">
        <v>0</v>
      </c>
      <c r="M538" s="74">
        <v>0</v>
      </c>
      <c r="N538" s="73">
        <v>0</v>
      </c>
      <c r="P538" s="61"/>
      <c r="Q538" s="61"/>
      <c r="R538" s="61"/>
    </row>
    <row r="539" spans="1:18">
      <c r="A539" s="83" t="s">
        <v>949</v>
      </c>
      <c r="B539" s="82" t="s">
        <v>948</v>
      </c>
      <c r="C539" s="76">
        <v>0</v>
      </c>
      <c r="D539" s="75">
        <v>0</v>
      </c>
      <c r="E539" s="74">
        <v>0</v>
      </c>
      <c r="F539" s="74">
        <v>0</v>
      </c>
      <c r="G539" s="74">
        <v>0</v>
      </c>
      <c r="H539" s="74">
        <v>0</v>
      </c>
      <c r="I539" s="74">
        <v>0</v>
      </c>
      <c r="J539" s="74">
        <v>0</v>
      </c>
      <c r="K539" s="74">
        <v>0</v>
      </c>
      <c r="L539" s="74">
        <v>0</v>
      </c>
      <c r="M539" s="74">
        <v>0</v>
      </c>
      <c r="N539" s="73">
        <v>0</v>
      </c>
      <c r="P539" s="61"/>
      <c r="Q539" s="61"/>
      <c r="R539" s="61"/>
    </row>
    <row r="540" spans="1:18">
      <c r="A540" s="83" t="s">
        <v>947</v>
      </c>
      <c r="B540" s="82" t="s">
        <v>946</v>
      </c>
      <c r="C540" s="76">
        <v>0</v>
      </c>
      <c r="D540" s="75">
        <v>0</v>
      </c>
      <c r="E540" s="74">
        <v>0</v>
      </c>
      <c r="F540" s="74">
        <v>0</v>
      </c>
      <c r="G540" s="74">
        <v>0</v>
      </c>
      <c r="H540" s="74">
        <v>0</v>
      </c>
      <c r="I540" s="74">
        <v>0</v>
      </c>
      <c r="J540" s="74">
        <v>0</v>
      </c>
      <c r="K540" s="74">
        <v>0</v>
      </c>
      <c r="L540" s="74">
        <v>0</v>
      </c>
      <c r="M540" s="74">
        <v>0</v>
      </c>
      <c r="N540" s="73">
        <v>0</v>
      </c>
      <c r="P540" s="61"/>
      <c r="Q540" s="61"/>
      <c r="R540" s="61"/>
    </row>
    <row r="541" spans="1:18">
      <c r="A541" s="83" t="s">
        <v>945</v>
      </c>
      <c r="B541" s="82" t="s">
        <v>944</v>
      </c>
      <c r="C541" s="76">
        <v>0</v>
      </c>
      <c r="D541" s="75">
        <v>0</v>
      </c>
      <c r="E541" s="74">
        <v>0</v>
      </c>
      <c r="F541" s="74">
        <v>0</v>
      </c>
      <c r="G541" s="74">
        <v>0</v>
      </c>
      <c r="H541" s="74">
        <v>0</v>
      </c>
      <c r="I541" s="74">
        <v>0</v>
      </c>
      <c r="J541" s="74">
        <v>0</v>
      </c>
      <c r="K541" s="74">
        <v>0</v>
      </c>
      <c r="L541" s="74">
        <v>0</v>
      </c>
      <c r="M541" s="74">
        <v>0</v>
      </c>
      <c r="N541" s="73">
        <v>0</v>
      </c>
      <c r="P541" s="61"/>
      <c r="Q541" s="61"/>
      <c r="R541" s="61"/>
    </row>
    <row r="542" spans="1:18">
      <c r="A542" s="83" t="s">
        <v>943</v>
      </c>
      <c r="B542" s="85" t="s">
        <v>942</v>
      </c>
      <c r="C542" s="76">
        <v>0</v>
      </c>
      <c r="D542" s="75">
        <v>0</v>
      </c>
      <c r="E542" s="74">
        <v>0</v>
      </c>
      <c r="F542" s="74">
        <v>0</v>
      </c>
      <c r="G542" s="74">
        <v>0</v>
      </c>
      <c r="H542" s="74">
        <v>0</v>
      </c>
      <c r="I542" s="74">
        <v>0</v>
      </c>
      <c r="J542" s="74">
        <v>0</v>
      </c>
      <c r="K542" s="74">
        <v>0</v>
      </c>
      <c r="L542" s="74">
        <v>0</v>
      </c>
      <c r="M542" s="74">
        <v>0</v>
      </c>
      <c r="N542" s="73">
        <v>0</v>
      </c>
      <c r="P542" s="61"/>
      <c r="Q542" s="61"/>
      <c r="R542" s="61"/>
    </row>
    <row r="543" spans="1:18">
      <c r="A543" s="83" t="s">
        <v>941</v>
      </c>
      <c r="B543" s="85" t="s">
        <v>940</v>
      </c>
      <c r="C543" s="76">
        <v>0</v>
      </c>
      <c r="D543" s="75">
        <v>0</v>
      </c>
      <c r="E543" s="74">
        <v>0</v>
      </c>
      <c r="F543" s="74">
        <v>0</v>
      </c>
      <c r="G543" s="74">
        <v>0</v>
      </c>
      <c r="H543" s="74">
        <v>0</v>
      </c>
      <c r="I543" s="74">
        <v>0</v>
      </c>
      <c r="J543" s="74">
        <v>0</v>
      </c>
      <c r="K543" s="74">
        <v>0</v>
      </c>
      <c r="L543" s="74">
        <v>0</v>
      </c>
      <c r="M543" s="74">
        <v>0</v>
      </c>
      <c r="N543" s="73">
        <v>0</v>
      </c>
      <c r="P543" s="61"/>
      <c r="Q543" s="61"/>
      <c r="R543" s="61"/>
    </row>
    <row r="544" spans="1:18">
      <c r="A544" s="83" t="s">
        <v>939</v>
      </c>
      <c r="B544" s="85" t="s">
        <v>938</v>
      </c>
      <c r="C544" s="76">
        <v>0</v>
      </c>
      <c r="D544" s="75">
        <v>0</v>
      </c>
      <c r="E544" s="74">
        <v>0</v>
      </c>
      <c r="F544" s="74">
        <v>0</v>
      </c>
      <c r="G544" s="74">
        <v>0</v>
      </c>
      <c r="H544" s="74">
        <v>0</v>
      </c>
      <c r="I544" s="74">
        <v>0</v>
      </c>
      <c r="J544" s="74">
        <v>0</v>
      </c>
      <c r="K544" s="74">
        <v>0</v>
      </c>
      <c r="L544" s="74">
        <v>0</v>
      </c>
      <c r="M544" s="74">
        <v>0</v>
      </c>
      <c r="N544" s="73">
        <v>0</v>
      </c>
      <c r="P544" s="61"/>
      <c r="Q544" s="61"/>
      <c r="R544" s="61"/>
    </row>
    <row r="545" spans="1:18">
      <c r="A545" s="83" t="s">
        <v>937</v>
      </c>
      <c r="B545" s="85" t="s">
        <v>936</v>
      </c>
      <c r="C545" s="76">
        <v>0</v>
      </c>
      <c r="D545" s="75">
        <v>0</v>
      </c>
      <c r="E545" s="74">
        <v>0</v>
      </c>
      <c r="F545" s="74">
        <v>0</v>
      </c>
      <c r="G545" s="74">
        <v>0</v>
      </c>
      <c r="H545" s="74">
        <v>0</v>
      </c>
      <c r="I545" s="74">
        <v>0</v>
      </c>
      <c r="J545" s="74">
        <v>0</v>
      </c>
      <c r="K545" s="74">
        <v>0</v>
      </c>
      <c r="L545" s="74">
        <v>0</v>
      </c>
      <c r="M545" s="74">
        <v>0</v>
      </c>
      <c r="N545" s="73">
        <v>0</v>
      </c>
      <c r="P545" s="61"/>
      <c r="Q545" s="61"/>
      <c r="R545" s="61"/>
    </row>
    <row r="546" spans="1:18">
      <c r="A546" s="83" t="s">
        <v>935</v>
      </c>
      <c r="B546" s="82" t="s">
        <v>934</v>
      </c>
      <c r="C546" s="76">
        <v>0</v>
      </c>
      <c r="D546" s="75">
        <v>0</v>
      </c>
      <c r="E546" s="74">
        <v>0</v>
      </c>
      <c r="F546" s="74">
        <v>0</v>
      </c>
      <c r="G546" s="74">
        <v>0</v>
      </c>
      <c r="H546" s="74">
        <v>0</v>
      </c>
      <c r="I546" s="74">
        <v>0</v>
      </c>
      <c r="J546" s="74">
        <v>0</v>
      </c>
      <c r="K546" s="74">
        <v>0</v>
      </c>
      <c r="L546" s="74">
        <v>0</v>
      </c>
      <c r="M546" s="74">
        <v>0</v>
      </c>
      <c r="N546" s="73">
        <v>0</v>
      </c>
      <c r="P546" s="61"/>
      <c r="Q546" s="61"/>
      <c r="R546" s="61"/>
    </row>
    <row r="547" spans="1:18">
      <c r="A547" s="83" t="s">
        <v>933</v>
      </c>
      <c r="B547" s="82" t="s">
        <v>932</v>
      </c>
      <c r="C547" s="76">
        <v>0</v>
      </c>
      <c r="D547" s="75">
        <v>0</v>
      </c>
      <c r="E547" s="74">
        <v>0</v>
      </c>
      <c r="F547" s="74">
        <v>0</v>
      </c>
      <c r="G547" s="74">
        <v>0</v>
      </c>
      <c r="H547" s="74">
        <v>0</v>
      </c>
      <c r="I547" s="74">
        <v>0</v>
      </c>
      <c r="J547" s="74">
        <v>0</v>
      </c>
      <c r="K547" s="74">
        <v>0</v>
      </c>
      <c r="L547" s="74">
        <v>0</v>
      </c>
      <c r="M547" s="74">
        <v>0</v>
      </c>
      <c r="N547" s="73">
        <v>0</v>
      </c>
      <c r="P547" s="61"/>
      <c r="Q547" s="61"/>
      <c r="R547" s="61"/>
    </row>
    <row r="548" spans="1:18">
      <c r="A548" s="83" t="s">
        <v>931</v>
      </c>
      <c r="B548" s="85" t="s">
        <v>930</v>
      </c>
      <c r="C548" s="76">
        <v>0</v>
      </c>
      <c r="D548" s="75">
        <v>0</v>
      </c>
      <c r="E548" s="74">
        <v>0</v>
      </c>
      <c r="F548" s="74">
        <v>0</v>
      </c>
      <c r="G548" s="74">
        <v>0</v>
      </c>
      <c r="H548" s="74">
        <v>0</v>
      </c>
      <c r="I548" s="74">
        <v>0</v>
      </c>
      <c r="J548" s="74">
        <v>0</v>
      </c>
      <c r="K548" s="74">
        <v>0</v>
      </c>
      <c r="L548" s="74">
        <v>0</v>
      </c>
      <c r="M548" s="74">
        <v>0</v>
      </c>
      <c r="N548" s="73">
        <v>0</v>
      </c>
      <c r="P548" s="61"/>
      <c r="Q548" s="61"/>
      <c r="R548" s="61"/>
    </row>
    <row r="549" spans="1:18">
      <c r="A549" s="83" t="s">
        <v>929</v>
      </c>
      <c r="B549" s="85" t="s">
        <v>928</v>
      </c>
      <c r="C549" s="76">
        <v>0</v>
      </c>
      <c r="D549" s="75">
        <v>0</v>
      </c>
      <c r="E549" s="74">
        <v>0</v>
      </c>
      <c r="F549" s="74">
        <v>0</v>
      </c>
      <c r="G549" s="74">
        <v>0</v>
      </c>
      <c r="H549" s="74">
        <v>0</v>
      </c>
      <c r="I549" s="74">
        <v>0</v>
      </c>
      <c r="J549" s="74">
        <v>0</v>
      </c>
      <c r="K549" s="74">
        <v>0</v>
      </c>
      <c r="L549" s="74">
        <v>0</v>
      </c>
      <c r="M549" s="74">
        <v>0</v>
      </c>
      <c r="N549" s="73">
        <v>0</v>
      </c>
      <c r="P549" s="61"/>
      <c r="Q549" s="61"/>
      <c r="R549" s="61"/>
    </row>
    <row r="550" spans="1:18">
      <c r="A550" s="83" t="s">
        <v>927</v>
      </c>
      <c r="B550" s="85" t="s">
        <v>926</v>
      </c>
      <c r="C550" s="76">
        <v>0</v>
      </c>
      <c r="D550" s="75">
        <v>0</v>
      </c>
      <c r="E550" s="74">
        <v>0</v>
      </c>
      <c r="F550" s="74">
        <v>0</v>
      </c>
      <c r="G550" s="74">
        <v>0</v>
      </c>
      <c r="H550" s="74">
        <v>0</v>
      </c>
      <c r="I550" s="74">
        <v>0</v>
      </c>
      <c r="J550" s="74">
        <v>0</v>
      </c>
      <c r="K550" s="74">
        <v>0</v>
      </c>
      <c r="L550" s="74">
        <v>0</v>
      </c>
      <c r="M550" s="74">
        <v>0</v>
      </c>
      <c r="N550" s="73">
        <v>0</v>
      </c>
      <c r="P550" s="61"/>
      <c r="Q550" s="61"/>
      <c r="R550" s="61"/>
    </row>
    <row r="551" spans="1:18">
      <c r="A551" s="83" t="s">
        <v>925</v>
      </c>
      <c r="B551" s="85" t="s">
        <v>924</v>
      </c>
      <c r="C551" s="76">
        <v>0</v>
      </c>
      <c r="D551" s="75">
        <v>0</v>
      </c>
      <c r="E551" s="74">
        <v>0</v>
      </c>
      <c r="F551" s="74">
        <v>0</v>
      </c>
      <c r="G551" s="74">
        <v>0</v>
      </c>
      <c r="H551" s="74">
        <v>0</v>
      </c>
      <c r="I551" s="74">
        <v>0</v>
      </c>
      <c r="J551" s="74">
        <v>0</v>
      </c>
      <c r="K551" s="74">
        <v>0</v>
      </c>
      <c r="L551" s="74">
        <v>0</v>
      </c>
      <c r="M551" s="74">
        <v>0</v>
      </c>
      <c r="N551" s="73">
        <v>0</v>
      </c>
      <c r="P551" s="61"/>
      <c r="Q551" s="61"/>
      <c r="R551" s="61"/>
    </row>
    <row r="552" spans="1:18">
      <c r="A552" s="83" t="s">
        <v>923</v>
      </c>
      <c r="B552" s="82" t="s">
        <v>922</v>
      </c>
      <c r="C552" s="76">
        <v>0</v>
      </c>
      <c r="D552" s="75">
        <v>0</v>
      </c>
      <c r="E552" s="74">
        <v>0</v>
      </c>
      <c r="F552" s="74">
        <v>0</v>
      </c>
      <c r="G552" s="74">
        <v>0</v>
      </c>
      <c r="H552" s="74">
        <v>0</v>
      </c>
      <c r="I552" s="74">
        <v>0</v>
      </c>
      <c r="J552" s="74">
        <v>0</v>
      </c>
      <c r="K552" s="74">
        <v>0</v>
      </c>
      <c r="L552" s="74">
        <v>0</v>
      </c>
      <c r="M552" s="74">
        <v>0</v>
      </c>
      <c r="N552" s="73">
        <v>0</v>
      </c>
      <c r="P552" s="61"/>
      <c r="Q552" s="61"/>
      <c r="R552" s="61"/>
    </row>
    <row r="553" spans="1:18">
      <c r="A553" s="83" t="s">
        <v>921</v>
      </c>
      <c r="B553" s="82" t="s">
        <v>920</v>
      </c>
      <c r="C553" s="76">
        <v>0</v>
      </c>
      <c r="D553" s="75">
        <v>0</v>
      </c>
      <c r="E553" s="74">
        <v>0</v>
      </c>
      <c r="F553" s="74">
        <v>0</v>
      </c>
      <c r="G553" s="74">
        <v>0</v>
      </c>
      <c r="H553" s="74">
        <v>0</v>
      </c>
      <c r="I553" s="74">
        <v>0</v>
      </c>
      <c r="J553" s="74">
        <v>0</v>
      </c>
      <c r="K553" s="74">
        <v>0</v>
      </c>
      <c r="L553" s="74">
        <v>0</v>
      </c>
      <c r="M553" s="74">
        <v>0</v>
      </c>
      <c r="N553" s="73">
        <v>0</v>
      </c>
      <c r="P553" s="61"/>
      <c r="Q553" s="61"/>
      <c r="R553" s="61"/>
    </row>
    <row r="554" spans="1:18">
      <c r="A554" s="83" t="s">
        <v>919</v>
      </c>
      <c r="B554" s="82" t="s">
        <v>918</v>
      </c>
      <c r="C554" s="76">
        <v>0</v>
      </c>
      <c r="D554" s="75">
        <v>0</v>
      </c>
      <c r="E554" s="74">
        <v>0</v>
      </c>
      <c r="F554" s="74">
        <v>0</v>
      </c>
      <c r="G554" s="74">
        <v>0</v>
      </c>
      <c r="H554" s="74">
        <v>0</v>
      </c>
      <c r="I554" s="74">
        <v>0</v>
      </c>
      <c r="J554" s="74">
        <v>0</v>
      </c>
      <c r="K554" s="74">
        <v>0</v>
      </c>
      <c r="L554" s="74">
        <v>0</v>
      </c>
      <c r="M554" s="74">
        <v>0</v>
      </c>
      <c r="N554" s="73">
        <v>0</v>
      </c>
      <c r="P554" s="61"/>
      <c r="Q554" s="61"/>
      <c r="R554" s="61"/>
    </row>
    <row r="555" spans="1:18" ht="27.6">
      <c r="A555" s="83" t="s">
        <v>917</v>
      </c>
      <c r="B555" s="84" t="s">
        <v>916</v>
      </c>
      <c r="C555" s="76">
        <v>0</v>
      </c>
      <c r="D555" s="75">
        <v>0</v>
      </c>
      <c r="E555" s="74">
        <v>0</v>
      </c>
      <c r="F555" s="74">
        <v>0</v>
      </c>
      <c r="G555" s="74">
        <v>0</v>
      </c>
      <c r="H555" s="74">
        <v>0</v>
      </c>
      <c r="I555" s="74">
        <v>0</v>
      </c>
      <c r="J555" s="74">
        <v>0</v>
      </c>
      <c r="K555" s="74">
        <v>0</v>
      </c>
      <c r="L555" s="74">
        <v>0</v>
      </c>
      <c r="M555" s="74">
        <v>0</v>
      </c>
      <c r="N555" s="73">
        <v>0</v>
      </c>
      <c r="P555" s="61"/>
      <c r="Q555" s="61"/>
      <c r="R555" s="61"/>
    </row>
    <row r="556" spans="1:18">
      <c r="A556" s="83" t="s">
        <v>915</v>
      </c>
      <c r="B556" s="82" t="s">
        <v>914</v>
      </c>
      <c r="C556" s="76">
        <v>0</v>
      </c>
      <c r="D556" s="75">
        <v>0</v>
      </c>
      <c r="E556" s="74">
        <v>0</v>
      </c>
      <c r="F556" s="74">
        <v>0</v>
      </c>
      <c r="G556" s="74">
        <v>0</v>
      </c>
      <c r="H556" s="74">
        <v>0</v>
      </c>
      <c r="I556" s="74">
        <v>0</v>
      </c>
      <c r="J556" s="74">
        <v>0</v>
      </c>
      <c r="K556" s="74">
        <v>0</v>
      </c>
      <c r="L556" s="74">
        <v>0</v>
      </c>
      <c r="M556" s="74">
        <v>0</v>
      </c>
      <c r="N556" s="73">
        <v>0</v>
      </c>
      <c r="P556" s="61"/>
      <c r="Q556" s="61"/>
      <c r="R556" s="61"/>
    </row>
    <row r="557" spans="1:18" ht="18" customHeight="1">
      <c r="A557" s="80" t="s">
        <v>913</v>
      </c>
      <c r="B557" s="81" t="s">
        <v>912</v>
      </c>
      <c r="C557" s="76">
        <v>0</v>
      </c>
      <c r="D557" s="75">
        <v>0</v>
      </c>
      <c r="E557" s="74">
        <v>0</v>
      </c>
      <c r="F557" s="74">
        <v>0</v>
      </c>
      <c r="G557" s="74">
        <v>0</v>
      </c>
      <c r="H557" s="74">
        <v>0</v>
      </c>
      <c r="I557" s="74">
        <v>0</v>
      </c>
      <c r="J557" s="74">
        <v>0</v>
      </c>
      <c r="K557" s="74">
        <v>0</v>
      </c>
      <c r="L557" s="74">
        <v>0</v>
      </c>
      <c r="M557" s="74">
        <v>0</v>
      </c>
      <c r="N557" s="73">
        <v>0</v>
      </c>
      <c r="P557" s="61"/>
      <c r="Q557" s="61"/>
      <c r="R557" s="61"/>
    </row>
    <row r="558" spans="1:18" ht="27.6">
      <c r="A558" s="80" t="s">
        <v>911</v>
      </c>
      <c r="B558" s="79" t="s">
        <v>910</v>
      </c>
      <c r="C558" s="76">
        <v>0</v>
      </c>
      <c r="D558" s="75">
        <v>0</v>
      </c>
      <c r="E558" s="74">
        <v>0</v>
      </c>
      <c r="F558" s="74">
        <v>0</v>
      </c>
      <c r="G558" s="74">
        <v>0</v>
      </c>
      <c r="H558" s="74">
        <v>0</v>
      </c>
      <c r="I558" s="74">
        <v>0</v>
      </c>
      <c r="J558" s="74">
        <v>0</v>
      </c>
      <c r="K558" s="74">
        <v>0</v>
      </c>
      <c r="L558" s="74">
        <v>0</v>
      </c>
      <c r="M558" s="74">
        <v>0</v>
      </c>
      <c r="N558" s="73">
        <v>0</v>
      </c>
      <c r="P558" s="61"/>
      <c r="Q558" s="61"/>
      <c r="R558" s="61"/>
    </row>
    <row r="559" spans="1:18">
      <c r="A559" s="78" t="s">
        <v>909</v>
      </c>
      <c r="B559" s="77" t="s">
        <v>908</v>
      </c>
      <c r="C559" s="76">
        <v>0</v>
      </c>
      <c r="D559" s="75">
        <v>0</v>
      </c>
      <c r="E559" s="74">
        <v>0</v>
      </c>
      <c r="F559" s="74">
        <v>0</v>
      </c>
      <c r="G559" s="74">
        <v>0</v>
      </c>
      <c r="H559" s="74">
        <v>0</v>
      </c>
      <c r="I559" s="74">
        <v>0</v>
      </c>
      <c r="J559" s="74">
        <v>0</v>
      </c>
      <c r="K559" s="74">
        <v>0</v>
      </c>
      <c r="L559" s="74">
        <v>0</v>
      </c>
      <c r="M559" s="74">
        <v>0</v>
      </c>
      <c r="N559" s="73">
        <v>0</v>
      </c>
      <c r="P559" s="61"/>
      <c r="Q559" s="61"/>
      <c r="R559" s="61"/>
    </row>
    <row r="560" spans="1:18" ht="14.4" thickBot="1">
      <c r="A560" s="72" t="s">
        <v>907</v>
      </c>
      <c r="B560" s="71" t="s">
        <v>906</v>
      </c>
      <c r="C560" s="70">
        <v>0</v>
      </c>
      <c r="D560" s="69">
        <v>0</v>
      </c>
      <c r="E560" s="68">
        <v>0</v>
      </c>
      <c r="F560" s="68">
        <v>0</v>
      </c>
      <c r="G560" s="68">
        <v>0</v>
      </c>
      <c r="H560" s="68">
        <v>0</v>
      </c>
      <c r="I560" s="68">
        <v>0</v>
      </c>
      <c r="J560" s="68">
        <v>0</v>
      </c>
      <c r="K560" s="68">
        <v>0</v>
      </c>
      <c r="L560" s="68">
        <v>0</v>
      </c>
      <c r="M560" s="68">
        <v>0</v>
      </c>
      <c r="N560" s="67">
        <v>0</v>
      </c>
      <c r="P560" s="61"/>
      <c r="Q560" s="61"/>
      <c r="R560" s="61"/>
    </row>
    <row r="561" ht="14.4" thickTop="1"/>
  </sheetData>
  <sheetProtection algorithmName="SHA-512" hashValue="EHylEPCP9mQkoQD/NpGlO7gD80jV+p+d/NOKlwtDW9xCLzGwfnoCNQIXwPzGRuLMaJPtdO6I5OF1d29256tTZA==" saltValue="RnreOrfi+jl3MyPzyi6t6Q==" spinCount="100000" sheet="1" objects="1" scenarios="1"/>
  <mergeCells count="221">
    <mergeCell ref="I526:I527"/>
    <mergeCell ref="J526:J527"/>
    <mergeCell ref="K526:K527"/>
    <mergeCell ref="L526:L527"/>
    <mergeCell ref="M526:N526"/>
    <mergeCell ref="A524:M524"/>
    <mergeCell ref="A525:A527"/>
    <mergeCell ref="B525:B527"/>
    <mergeCell ref="C525:C527"/>
    <mergeCell ref="D525:N525"/>
    <mergeCell ref="D526:D527"/>
    <mergeCell ref="E526:E527"/>
    <mergeCell ref="F526:F527"/>
    <mergeCell ref="G526:G527"/>
    <mergeCell ref="H526:H527"/>
    <mergeCell ref="F509:F510"/>
    <mergeCell ref="G509:G510"/>
    <mergeCell ref="H509:H510"/>
    <mergeCell ref="I509:I510"/>
    <mergeCell ref="J509:J510"/>
    <mergeCell ref="K509:K510"/>
    <mergeCell ref="A506:K506"/>
    <mergeCell ref="A507:A510"/>
    <mergeCell ref="B507:B510"/>
    <mergeCell ref="C507:C510"/>
    <mergeCell ref="D507:L507"/>
    <mergeCell ref="D508:I508"/>
    <mergeCell ref="J508:K508"/>
    <mergeCell ref="L508:L510"/>
    <mergeCell ref="D509:D510"/>
    <mergeCell ref="E509:E510"/>
    <mergeCell ref="J470:J472"/>
    <mergeCell ref="K470:K472"/>
    <mergeCell ref="L470:L472"/>
    <mergeCell ref="M470:M472"/>
    <mergeCell ref="G471:G472"/>
    <mergeCell ref="H471:I471"/>
    <mergeCell ref="A468:L468"/>
    <mergeCell ref="A469:A472"/>
    <mergeCell ref="B469:B472"/>
    <mergeCell ref="C469:C472"/>
    <mergeCell ref="D469:K469"/>
    <mergeCell ref="L469:M469"/>
    <mergeCell ref="D470:D472"/>
    <mergeCell ref="E470:E472"/>
    <mergeCell ref="F470:F472"/>
    <mergeCell ref="G470:I470"/>
    <mergeCell ref="A446:A447"/>
    <mergeCell ref="B446:B447"/>
    <mergeCell ref="C446:D446"/>
    <mergeCell ref="E446:F446"/>
    <mergeCell ref="O325:P326"/>
    <mergeCell ref="I326:I327"/>
    <mergeCell ref="J326:J327"/>
    <mergeCell ref="K326:L326"/>
    <mergeCell ref="J452:J454"/>
    <mergeCell ref="K452:K454"/>
    <mergeCell ref="L452:L454"/>
    <mergeCell ref="M452:M454"/>
    <mergeCell ref="G453:G454"/>
    <mergeCell ref="H453:I453"/>
    <mergeCell ref="A450:L450"/>
    <mergeCell ref="A451:A454"/>
    <mergeCell ref="B451:B454"/>
    <mergeCell ref="C451:C454"/>
    <mergeCell ref="D451:K451"/>
    <mergeCell ref="L451:M451"/>
    <mergeCell ref="D452:D454"/>
    <mergeCell ref="E452:E454"/>
    <mergeCell ref="F452:F454"/>
    <mergeCell ref="G452:I452"/>
    <mergeCell ref="Q385:Q391"/>
    <mergeCell ref="A386:A389"/>
    <mergeCell ref="B386:B389"/>
    <mergeCell ref="C386:C389"/>
    <mergeCell ref="D386:D389"/>
    <mergeCell ref="E386:H387"/>
    <mergeCell ref="E324:J324"/>
    <mergeCell ref="E325:E327"/>
    <mergeCell ref="F325:F327"/>
    <mergeCell ref="G325:H326"/>
    <mergeCell ref="I325:L325"/>
    <mergeCell ref="M325:N326"/>
    <mergeCell ref="E388:F388"/>
    <mergeCell ref="G388:H388"/>
    <mergeCell ref="G263:H263"/>
    <mergeCell ref="I263:J263"/>
    <mergeCell ref="K263:L263"/>
    <mergeCell ref="M263:N263"/>
    <mergeCell ref="O263:P263"/>
    <mergeCell ref="A323:A327"/>
    <mergeCell ref="B323:B327"/>
    <mergeCell ref="C323:L323"/>
    <mergeCell ref="C324:C327"/>
    <mergeCell ref="D324:D327"/>
    <mergeCell ref="B259:D259"/>
    <mergeCell ref="B260:D260"/>
    <mergeCell ref="A263:A264"/>
    <mergeCell ref="B263:B264"/>
    <mergeCell ref="C263:D263"/>
    <mergeCell ref="E263:F263"/>
    <mergeCell ref="B252:D252"/>
    <mergeCell ref="B253:D253"/>
    <mergeCell ref="B254:D254"/>
    <mergeCell ref="C255:D255"/>
    <mergeCell ref="B256:B258"/>
    <mergeCell ref="C256:D256"/>
    <mergeCell ref="C257:D257"/>
    <mergeCell ref="B246:D246"/>
    <mergeCell ref="C247:D247"/>
    <mergeCell ref="B248:D248"/>
    <mergeCell ref="C249:D249"/>
    <mergeCell ref="B250:D250"/>
    <mergeCell ref="C251:D251"/>
    <mergeCell ref="B240:B242"/>
    <mergeCell ref="C240:D240"/>
    <mergeCell ref="C241:D241"/>
    <mergeCell ref="C242:D242"/>
    <mergeCell ref="B244:D244"/>
    <mergeCell ref="C245:D245"/>
    <mergeCell ref="K236:L236"/>
    <mergeCell ref="M236:N236"/>
    <mergeCell ref="O236:P236"/>
    <mergeCell ref="Q236:R236"/>
    <mergeCell ref="B238:D238"/>
    <mergeCell ref="B239:D239"/>
    <mergeCell ref="A236:A237"/>
    <mergeCell ref="B236:D237"/>
    <mergeCell ref="E236:E237"/>
    <mergeCell ref="F236:F237"/>
    <mergeCell ref="G236:H236"/>
    <mergeCell ref="I236:J236"/>
    <mergeCell ref="I188:K188"/>
    <mergeCell ref="I189:K189"/>
    <mergeCell ref="I190:K190"/>
    <mergeCell ref="A192:A193"/>
    <mergeCell ref="B192:B193"/>
    <mergeCell ref="C192:D192"/>
    <mergeCell ref="E192:E193"/>
    <mergeCell ref="F192:J192"/>
    <mergeCell ref="I170:K170"/>
    <mergeCell ref="I172:K172"/>
    <mergeCell ref="I177:K177"/>
    <mergeCell ref="I182:K182"/>
    <mergeCell ref="I186:K186"/>
    <mergeCell ref="I187:K187"/>
    <mergeCell ref="H166:H167"/>
    <mergeCell ref="I166:K167"/>
    <mergeCell ref="L166:L167"/>
    <mergeCell ref="M166:N166"/>
    <mergeCell ref="O166:O167"/>
    <mergeCell ref="P166:P167"/>
    <mergeCell ref="A166:A167"/>
    <mergeCell ref="B166:B167"/>
    <mergeCell ref="C166:C167"/>
    <mergeCell ref="D166:E166"/>
    <mergeCell ref="F166:F167"/>
    <mergeCell ref="G166:G167"/>
    <mergeCell ref="K111:L112"/>
    <mergeCell ref="F112:G112"/>
    <mergeCell ref="A118:A120"/>
    <mergeCell ref="B118:B120"/>
    <mergeCell ref="C118:C120"/>
    <mergeCell ref="D118:F118"/>
    <mergeCell ref="G118:G120"/>
    <mergeCell ref="D119:D120"/>
    <mergeCell ref="E119:E120"/>
    <mergeCell ref="F119:F120"/>
    <mergeCell ref="A110:A113"/>
    <mergeCell ref="B110:B113"/>
    <mergeCell ref="C110:I110"/>
    <mergeCell ref="J110:L110"/>
    <mergeCell ref="C111:C112"/>
    <mergeCell ref="D111:E112"/>
    <mergeCell ref="F111:G111"/>
    <mergeCell ref="H111:H112"/>
    <mergeCell ref="I111:I112"/>
    <mergeCell ref="J111:J112"/>
    <mergeCell ref="A103:A105"/>
    <mergeCell ref="B103:B105"/>
    <mergeCell ref="C103:C105"/>
    <mergeCell ref="D103:F103"/>
    <mergeCell ref="D104:D105"/>
    <mergeCell ref="E104:E105"/>
    <mergeCell ref="F104:F105"/>
    <mergeCell ref="J96:J98"/>
    <mergeCell ref="K96:L96"/>
    <mergeCell ref="D97:D98"/>
    <mergeCell ref="E97:E98"/>
    <mergeCell ref="F97:F98"/>
    <mergeCell ref="H97:H98"/>
    <mergeCell ref="I97:I98"/>
    <mergeCell ref="K97:K98"/>
    <mergeCell ref="L97:L98"/>
    <mergeCell ref="I83:I84"/>
    <mergeCell ref="A96:A98"/>
    <mergeCell ref="B96:B98"/>
    <mergeCell ref="C96:C98"/>
    <mergeCell ref="D96:F96"/>
    <mergeCell ref="G96:G98"/>
    <mergeCell ref="H96:I96"/>
    <mergeCell ref="A82:A84"/>
    <mergeCell ref="B82:B84"/>
    <mergeCell ref="C82:C84"/>
    <mergeCell ref="D82:F82"/>
    <mergeCell ref="G82:G84"/>
    <mergeCell ref="H82:I82"/>
    <mergeCell ref="D83:D84"/>
    <mergeCell ref="E83:E84"/>
    <mergeCell ref="F83:F84"/>
    <mergeCell ref="H83:H84"/>
    <mergeCell ref="L28:P28"/>
    <mergeCell ref="L19:P19"/>
    <mergeCell ref="L20:P20"/>
    <mergeCell ref="L21:P21"/>
    <mergeCell ref="L22:P22"/>
    <mergeCell ref="L23:P23"/>
    <mergeCell ref="L24:P24"/>
    <mergeCell ref="L25:P25"/>
    <mergeCell ref="L26:P26"/>
    <mergeCell ref="L27:P27"/>
  </mergeCells>
  <conditionalFormatting sqref="Q19:Q28">
    <cfRule type="cellIs" dxfId="9" priority="3" operator="greaterThan">
      <formula>0</formula>
    </cfRule>
  </conditionalFormatting>
  <conditionalFormatting sqref="L19:P19">
    <cfRule type="expression" dxfId="8" priority="2">
      <formula>Q19&gt;0</formula>
    </cfRule>
  </conditionalFormatting>
  <conditionalFormatting sqref="L20:P28">
    <cfRule type="expression" dxfId="7" priority="1">
      <formula>Q20&gt;0</formula>
    </cfRule>
  </conditionalFormatting>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DQ1107"/>
  <sheetViews>
    <sheetView zoomScale="80" zoomScaleNormal="80" workbookViewId="0">
      <selection activeCell="D14" sqref="D14:G16 I14:J16 L14:M16 O14:P16 R14:S16 U14:V16 X14:Y16 AA14:AB16 AD14:AE16 AG14:AH16 AJ14:AK16 AM14:AN16 AP14:AQ16 AS14:AT16 AV14:AW16 AY14:AZ16 BB14:BC16 BE14:BF16 BH14:BI16 BK14:BL16 BN14:BO16 BQ14:BR16 BT14:BU16 BW14:BX16 BZ14:CA16 CC14:CD16 CF14:CG16 CI14:CJ16 CL14:CM16 CO14:CP16 DL14:DN50 CR14:CR16 D17:F50 H14:H50 K14:K50 N14:N50 Q14:Q50 T14:T50 W14:W50 Z14:Z50 AC14:AC50 AF14:AF50 AI14:AI50 AL14:AL50 AO14:AO50 AR14:AR50 AU14:AU50 AX14:AX50 BA14:BA50 BD14:BD50 BG14:BG50 BJ14:BJ50 BM14:BM50 BP14:BP50 BS14:BS50 BV14:BV50 BY14:BY50 CB14:CB50 CE14:CE50 CH14:CH50 CK14:CK50 CN14:CN50 CQ14:CQ50 D61:G63 I61:J63 L61:M63 O61:P63 R61:S63 U61:V63 X61:Y63 AA61:AB63 AD61:AD63 D64:F97 AE64:AH97 H61:H97 K61:K97 N61:N97 Q61:Q97 T61:T97 W61:W97 Z61:Z97 AC61:AC97 G101:I102 D108:G109 I108:J109 L108:M109 O108:P109 R108:S109 U108:V109 X108:Y109 AA108:AB109 AD108:AE109 AG108:AH109 AJ108:AK109 AM108:AN109 AP108:AQ109 AS108:AT109 AV108:AW109 AY108:AZ109 BB108:BC109 BE108:BF109 BH108:BI109 BK108:BL109 BN108:BO109 BQ108:BR109 BT108:BU109 BW108:BX109 BZ108:CA109 CC108:CD109 CF108:CG109 CI108:CJ109 CL108:CM109 CO108:CP109 CR108:CS109 CU108:CV109 CX108:CY109 DA108:DB109 DO108:DQ177 D110:F177 H108:H165 H168:H169 DC110:DC171 K108:K177 N108:N177 Q108:Q177 T108:T177 W108:W177 Z108:Z177 AC108:AC177 AF108:AF177 AI108:AI177 AL108:AL177 AO108:AO177 AR108:AR177 AU108:AU177 AX108:AX177 BA108:BA177 BD108:BD177 BG108:BG177 BJ108:BJ177 BM108:BM177 BP108:BP177 BS108:BS177 BV108:BV177 BY108:BY177 CB108:CB177 CE108:CE177 CH108:CH177 CK108:CK177 CN108:CN177 CQ108:CQ177 CT108:CT177 CW108:CW177 CZ108:CZ177 D189:G190 I189:J190 L189:M190 O189:P190 R189:S190 U189:V190 X189:Y190 AA189:AB190 AD189:AD190 D191:F259 AE191:AH259 H189:H259 K189:K259 N189:N259 Q189:Q259 T189:T259 W189:W259 Z189:Z259 AC189:AC259"/>
    </sheetView>
  </sheetViews>
  <sheetFormatPr defaultColWidth="9.109375" defaultRowHeight="13.8"/>
  <cols>
    <col min="1" max="1" width="17.6640625" style="27" customWidth="1"/>
    <col min="2" max="2" width="37.6640625" style="27" customWidth="1"/>
    <col min="3" max="3" width="5.33203125" style="27" customWidth="1"/>
    <col min="4" max="4" width="10.5546875" style="27" customWidth="1"/>
    <col min="5" max="5" width="10.44140625" style="27" customWidth="1"/>
    <col min="6" max="6" width="9.109375" style="27"/>
    <col min="7" max="7" width="13.6640625" style="27" customWidth="1"/>
    <col min="8" max="8" width="12.88671875" style="27" customWidth="1"/>
    <col min="9" max="9" width="14.5546875" style="27" customWidth="1"/>
    <col min="10" max="10" width="11" style="27" customWidth="1"/>
    <col min="11" max="112" width="9.109375" style="27"/>
    <col min="113" max="113" width="14.109375" style="27" customWidth="1"/>
    <col min="114" max="114" width="32.44140625" style="27" bestFit="1" customWidth="1"/>
    <col min="115" max="115" width="9.109375" style="27"/>
    <col min="116" max="116" width="11.109375" style="27" customWidth="1"/>
    <col min="117" max="117" width="12" style="27" customWidth="1"/>
    <col min="118" max="16384" width="9.109375" style="27"/>
  </cols>
  <sheetData>
    <row r="1" spans="1:118">
      <c r="A1" s="26"/>
      <c r="E1" s="912"/>
      <c r="F1" s="2"/>
    </row>
    <row r="2" spans="1:118">
      <c r="F2" s="2"/>
    </row>
    <row r="6" spans="1:118" ht="14.4" thickBot="1">
      <c r="A6" s="27" t="s">
        <v>38</v>
      </c>
    </row>
    <row r="7" spans="1:118" ht="14.4" thickBot="1">
      <c r="A7" s="589" t="s">
        <v>1637</v>
      </c>
      <c r="B7" s="2"/>
      <c r="C7" s="2"/>
      <c r="D7" s="2"/>
      <c r="E7" s="2"/>
      <c r="F7" s="2"/>
      <c r="G7" s="2"/>
      <c r="DI7" s="590" t="s">
        <v>1638</v>
      </c>
      <c r="DJ7" s="591"/>
      <c r="DK7" s="591"/>
    </row>
    <row r="8" spans="1:118" ht="14.25" customHeight="1" thickBot="1">
      <c r="A8" s="2" t="s">
        <v>2</v>
      </c>
      <c r="B8" s="2"/>
      <c r="C8" s="2"/>
      <c r="D8" s="2"/>
      <c r="E8" s="2"/>
      <c r="F8" s="2"/>
      <c r="G8" s="2"/>
    </row>
    <row r="9" spans="1:118" ht="18.75" customHeight="1" thickBot="1">
      <c r="A9" s="1365" t="s">
        <v>1639</v>
      </c>
      <c r="B9" s="1366"/>
      <c r="C9" s="1371" t="s">
        <v>1640</v>
      </c>
      <c r="D9" s="1374" t="s">
        <v>22</v>
      </c>
      <c r="E9" s="1375"/>
      <c r="F9" s="1376"/>
      <c r="G9" s="1377" t="s">
        <v>1641</v>
      </c>
      <c r="H9" s="1378"/>
      <c r="I9" s="1378"/>
      <c r="J9" s="1378"/>
      <c r="K9" s="1378"/>
      <c r="L9" s="1378"/>
      <c r="M9" s="1378"/>
      <c r="N9" s="1378"/>
      <c r="O9" s="1378"/>
      <c r="P9" s="1378"/>
      <c r="Q9" s="1378"/>
      <c r="R9" s="1378"/>
      <c r="S9" s="1378"/>
      <c r="T9" s="1378"/>
      <c r="U9" s="1378"/>
      <c r="V9" s="1378"/>
      <c r="W9" s="1378"/>
      <c r="X9" s="1378"/>
      <c r="Y9" s="1378"/>
      <c r="Z9" s="1378"/>
      <c r="AA9" s="1378"/>
      <c r="AB9" s="1378"/>
      <c r="AC9" s="1378"/>
      <c r="AD9" s="1378"/>
      <c r="AE9" s="1378"/>
      <c r="AF9" s="1378"/>
      <c r="AG9" s="1378"/>
      <c r="AH9" s="1378"/>
      <c r="AI9" s="1378"/>
      <c r="AJ9" s="1378"/>
      <c r="AK9" s="1378"/>
      <c r="AL9" s="1378"/>
      <c r="AM9" s="1378"/>
      <c r="AN9" s="1378"/>
      <c r="AO9" s="1378"/>
      <c r="AP9" s="1378"/>
      <c r="AQ9" s="1378"/>
      <c r="AR9" s="1378"/>
      <c r="AS9" s="1378"/>
      <c r="AT9" s="1378"/>
      <c r="AU9" s="1378"/>
      <c r="AV9" s="1378"/>
      <c r="AW9" s="1378"/>
      <c r="AX9" s="1378"/>
      <c r="AY9" s="1378"/>
      <c r="AZ9" s="1378"/>
      <c r="BA9" s="1378"/>
      <c r="BB9" s="1378"/>
      <c r="BC9" s="1378"/>
      <c r="BD9" s="1378"/>
      <c r="BE9" s="1378"/>
      <c r="BF9" s="1378"/>
      <c r="BG9" s="1378"/>
      <c r="BH9" s="1378"/>
      <c r="BI9" s="1378"/>
      <c r="BJ9" s="1378"/>
      <c r="BK9" s="1378"/>
      <c r="BL9" s="1378"/>
      <c r="BM9" s="1378"/>
      <c r="BN9" s="1378"/>
      <c r="BO9" s="1378"/>
      <c r="BP9" s="1378"/>
      <c r="BQ9" s="1378"/>
      <c r="BR9" s="1378"/>
      <c r="BS9" s="1378"/>
      <c r="BT9" s="1378"/>
      <c r="BU9" s="1378"/>
      <c r="BV9" s="1378"/>
      <c r="BW9" s="1378"/>
      <c r="BX9" s="1378"/>
      <c r="BY9" s="1378"/>
      <c r="BZ9" s="1378"/>
      <c r="CA9" s="1378"/>
      <c r="CB9" s="1378"/>
      <c r="CC9" s="1378"/>
      <c r="CD9" s="1378"/>
      <c r="CE9" s="1378"/>
      <c r="CF9" s="1378"/>
      <c r="CG9" s="1378"/>
      <c r="CH9" s="1378"/>
      <c r="CI9" s="1378"/>
      <c r="CJ9" s="1378"/>
      <c r="CK9" s="1378"/>
      <c r="CL9" s="1378"/>
      <c r="CM9" s="1378"/>
      <c r="CN9" s="1378"/>
      <c r="CO9" s="1378"/>
      <c r="CP9" s="1378"/>
      <c r="CQ9" s="1378"/>
      <c r="CR9" s="1379"/>
      <c r="CS9" s="592"/>
    </row>
    <row r="10" spans="1:118" ht="36.75" customHeight="1">
      <c r="A10" s="1367"/>
      <c r="B10" s="1368"/>
      <c r="C10" s="1372"/>
      <c r="D10" s="1380" t="s">
        <v>22</v>
      </c>
      <c r="E10" s="1383" t="s">
        <v>1642</v>
      </c>
      <c r="F10" s="1386" t="s">
        <v>1643</v>
      </c>
      <c r="G10" s="1359" t="s">
        <v>1644</v>
      </c>
      <c r="H10" s="1360"/>
      <c r="I10" s="1361"/>
      <c r="J10" s="1362" t="s">
        <v>1645</v>
      </c>
      <c r="K10" s="1363"/>
      <c r="L10" s="1364"/>
      <c r="M10" s="1359" t="s">
        <v>993</v>
      </c>
      <c r="N10" s="1360"/>
      <c r="O10" s="1361"/>
      <c r="P10" s="1359" t="s">
        <v>992</v>
      </c>
      <c r="Q10" s="1360"/>
      <c r="R10" s="1361"/>
      <c r="S10" s="1359" t="s">
        <v>990</v>
      </c>
      <c r="T10" s="1360"/>
      <c r="U10" s="1361"/>
      <c r="V10" s="1359" t="s">
        <v>1646</v>
      </c>
      <c r="W10" s="1360"/>
      <c r="X10" s="1361"/>
      <c r="Y10" s="1359" t="s">
        <v>1647</v>
      </c>
      <c r="Z10" s="1360"/>
      <c r="AA10" s="1361"/>
      <c r="AB10" s="1359" t="s">
        <v>1648</v>
      </c>
      <c r="AC10" s="1360"/>
      <c r="AD10" s="1361"/>
      <c r="AE10" s="1362" t="s">
        <v>1649</v>
      </c>
      <c r="AF10" s="1363"/>
      <c r="AG10" s="1364"/>
      <c r="AH10" s="1359" t="s">
        <v>1650</v>
      </c>
      <c r="AI10" s="1360"/>
      <c r="AJ10" s="1361"/>
      <c r="AK10" s="1359" t="s">
        <v>952</v>
      </c>
      <c r="AL10" s="1360"/>
      <c r="AM10" s="1361"/>
      <c r="AN10" s="1359" t="s">
        <v>1651</v>
      </c>
      <c r="AO10" s="1360"/>
      <c r="AP10" s="1361"/>
      <c r="AQ10" s="1359" t="s">
        <v>946</v>
      </c>
      <c r="AR10" s="1360"/>
      <c r="AS10" s="1361"/>
      <c r="AT10" s="1359" t="s">
        <v>944</v>
      </c>
      <c r="AU10" s="1360"/>
      <c r="AV10" s="1361"/>
      <c r="AW10" s="1359" t="s">
        <v>1652</v>
      </c>
      <c r="AX10" s="1360"/>
      <c r="AY10" s="1361"/>
      <c r="AZ10" s="1359" t="s">
        <v>940</v>
      </c>
      <c r="BA10" s="1360"/>
      <c r="BB10" s="1361"/>
      <c r="BC10" s="1359" t="s">
        <v>938</v>
      </c>
      <c r="BD10" s="1360"/>
      <c r="BE10" s="1361"/>
      <c r="BF10" s="1359" t="s">
        <v>936</v>
      </c>
      <c r="BG10" s="1360"/>
      <c r="BH10" s="1361"/>
      <c r="BI10" s="1359" t="s">
        <v>1653</v>
      </c>
      <c r="BJ10" s="1360"/>
      <c r="BK10" s="1361"/>
      <c r="BL10" s="1362" t="s">
        <v>1365</v>
      </c>
      <c r="BM10" s="1363"/>
      <c r="BN10" s="1364"/>
      <c r="BO10" s="1359" t="s">
        <v>968</v>
      </c>
      <c r="BP10" s="1360"/>
      <c r="BQ10" s="1361"/>
      <c r="BR10" s="1359" t="s">
        <v>966</v>
      </c>
      <c r="BS10" s="1360"/>
      <c r="BT10" s="1361"/>
      <c r="BU10" s="1359" t="s">
        <v>1654</v>
      </c>
      <c r="BV10" s="1360"/>
      <c r="BW10" s="1361"/>
      <c r="BX10" s="1359" t="s">
        <v>920</v>
      </c>
      <c r="BY10" s="1360"/>
      <c r="BZ10" s="1361"/>
      <c r="CA10" s="1359" t="s">
        <v>918</v>
      </c>
      <c r="CB10" s="1360"/>
      <c r="CC10" s="1361"/>
      <c r="CD10" s="1362" t="s">
        <v>1655</v>
      </c>
      <c r="CE10" s="1363"/>
      <c r="CF10" s="1364"/>
      <c r="CG10" s="1389" t="s">
        <v>1656</v>
      </c>
      <c r="CH10" s="1390"/>
      <c r="CI10" s="1391"/>
      <c r="CJ10" s="1362" t="s">
        <v>1657</v>
      </c>
      <c r="CK10" s="1363"/>
      <c r="CL10" s="1364"/>
      <c r="CM10" s="1359" t="s">
        <v>1658</v>
      </c>
      <c r="CN10" s="1360"/>
      <c r="CO10" s="1361"/>
      <c r="CP10" s="1359" t="s">
        <v>1659</v>
      </c>
      <c r="CQ10" s="1360"/>
      <c r="CR10" s="1361"/>
      <c r="DI10" s="1398" t="s">
        <v>1639</v>
      </c>
      <c r="DJ10" s="1399"/>
      <c r="DK10" s="1402" t="s">
        <v>1640</v>
      </c>
      <c r="DL10" s="1403" t="s">
        <v>22</v>
      </c>
      <c r="DM10" s="1392" t="s">
        <v>1642</v>
      </c>
      <c r="DN10" s="1392" t="s">
        <v>1643</v>
      </c>
    </row>
    <row r="11" spans="1:118" ht="18.75" customHeight="1">
      <c r="A11" s="1367"/>
      <c r="B11" s="1368"/>
      <c r="C11" s="1372"/>
      <c r="D11" s="1381"/>
      <c r="E11" s="1384"/>
      <c r="F11" s="1387"/>
      <c r="G11" s="1395" t="s">
        <v>1</v>
      </c>
      <c r="H11" s="1344" t="s">
        <v>37</v>
      </c>
      <c r="I11" s="1397"/>
      <c r="J11" s="1395" t="s">
        <v>1</v>
      </c>
      <c r="K11" s="1344" t="s">
        <v>37</v>
      </c>
      <c r="L11" s="1397"/>
      <c r="M11" s="1395" t="s">
        <v>1</v>
      </c>
      <c r="N11" s="1344" t="s">
        <v>37</v>
      </c>
      <c r="O11" s="1397"/>
      <c r="P11" s="1395" t="s">
        <v>1</v>
      </c>
      <c r="Q11" s="1344" t="s">
        <v>37</v>
      </c>
      <c r="R11" s="1397"/>
      <c r="S11" s="1395" t="s">
        <v>1</v>
      </c>
      <c r="T11" s="1344" t="s">
        <v>37</v>
      </c>
      <c r="U11" s="1397"/>
      <c r="V11" s="1395" t="s">
        <v>1</v>
      </c>
      <c r="W11" s="1344" t="s">
        <v>37</v>
      </c>
      <c r="X11" s="1397"/>
      <c r="Y11" s="1395" t="s">
        <v>1</v>
      </c>
      <c r="Z11" s="1344" t="s">
        <v>37</v>
      </c>
      <c r="AA11" s="1397"/>
      <c r="AB11" s="1395" t="s">
        <v>1</v>
      </c>
      <c r="AC11" s="1344" t="s">
        <v>37</v>
      </c>
      <c r="AD11" s="1397"/>
      <c r="AE11" s="1395" t="s">
        <v>1</v>
      </c>
      <c r="AF11" s="1344" t="s">
        <v>37</v>
      </c>
      <c r="AG11" s="1397"/>
      <c r="AH11" s="1395" t="s">
        <v>1</v>
      </c>
      <c r="AI11" s="1344" t="s">
        <v>37</v>
      </c>
      <c r="AJ11" s="1397"/>
      <c r="AK11" s="1395" t="s">
        <v>1</v>
      </c>
      <c r="AL11" s="1344" t="s">
        <v>37</v>
      </c>
      <c r="AM11" s="1397"/>
      <c r="AN11" s="1395" t="s">
        <v>1</v>
      </c>
      <c r="AO11" s="1344" t="s">
        <v>37</v>
      </c>
      <c r="AP11" s="1397"/>
      <c r="AQ11" s="1395" t="s">
        <v>1</v>
      </c>
      <c r="AR11" s="1344" t="s">
        <v>37</v>
      </c>
      <c r="AS11" s="1397"/>
      <c r="AT11" s="1395" t="s">
        <v>1</v>
      </c>
      <c r="AU11" s="1344" t="s">
        <v>37</v>
      </c>
      <c r="AV11" s="1397"/>
      <c r="AW11" s="1395" t="s">
        <v>1</v>
      </c>
      <c r="AX11" s="1344" t="s">
        <v>37</v>
      </c>
      <c r="AY11" s="1397"/>
      <c r="AZ11" s="1395" t="s">
        <v>1</v>
      </c>
      <c r="BA11" s="1344" t="s">
        <v>37</v>
      </c>
      <c r="BB11" s="1397"/>
      <c r="BC11" s="1395" t="s">
        <v>1</v>
      </c>
      <c r="BD11" s="1344" t="s">
        <v>37</v>
      </c>
      <c r="BE11" s="1397"/>
      <c r="BF11" s="1395" t="s">
        <v>1</v>
      </c>
      <c r="BG11" s="1344" t="s">
        <v>37</v>
      </c>
      <c r="BH11" s="1397"/>
      <c r="BI11" s="1395" t="s">
        <v>1</v>
      </c>
      <c r="BJ11" s="1344" t="s">
        <v>37</v>
      </c>
      <c r="BK11" s="1397"/>
      <c r="BL11" s="1395" t="s">
        <v>1</v>
      </c>
      <c r="BM11" s="1344" t="s">
        <v>37</v>
      </c>
      <c r="BN11" s="1397"/>
      <c r="BO11" s="1395" t="s">
        <v>1</v>
      </c>
      <c r="BP11" s="1344" t="s">
        <v>37</v>
      </c>
      <c r="BQ11" s="1397"/>
      <c r="BR11" s="1395" t="s">
        <v>1</v>
      </c>
      <c r="BS11" s="1344" t="s">
        <v>37</v>
      </c>
      <c r="BT11" s="1397"/>
      <c r="BU11" s="1395" t="s">
        <v>1</v>
      </c>
      <c r="BV11" s="1344" t="s">
        <v>37</v>
      </c>
      <c r="BW11" s="1397"/>
      <c r="BX11" s="1395" t="s">
        <v>1</v>
      </c>
      <c r="BY11" s="1344" t="s">
        <v>37</v>
      </c>
      <c r="BZ11" s="1397"/>
      <c r="CA11" s="1395" t="s">
        <v>1</v>
      </c>
      <c r="CB11" s="1344" t="s">
        <v>37</v>
      </c>
      <c r="CC11" s="1397"/>
      <c r="CD11" s="1395" t="s">
        <v>1</v>
      </c>
      <c r="CE11" s="1344" t="s">
        <v>37</v>
      </c>
      <c r="CF11" s="1397"/>
      <c r="CG11" s="1395" t="s">
        <v>1</v>
      </c>
      <c r="CH11" s="1344" t="s">
        <v>37</v>
      </c>
      <c r="CI11" s="1397"/>
      <c r="CJ11" s="1395" t="s">
        <v>1</v>
      </c>
      <c r="CK11" s="1344" t="s">
        <v>37</v>
      </c>
      <c r="CL11" s="1397"/>
      <c r="CM11" s="1395" t="s">
        <v>1</v>
      </c>
      <c r="CN11" s="1344" t="s">
        <v>37</v>
      </c>
      <c r="CO11" s="1397"/>
      <c r="CP11" s="1395" t="s">
        <v>1</v>
      </c>
      <c r="CQ11" s="1344" t="s">
        <v>37</v>
      </c>
      <c r="CR11" s="1397"/>
      <c r="DI11" s="1400"/>
      <c r="DJ11" s="1368"/>
      <c r="DK11" s="1372"/>
      <c r="DL11" s="1404"/>
      <c r="DM11" s="1393"/>
      <c r="DN11" s="1393"/>
    </row>
    <row r="12" spans="1:118" ht="18.75" customHeight="1" thickBot="1">
      <c r="A12" s="1369"/>
      <c r="B12" s="1370"/>
      <c r="C12" s="1373"/>
      <c r="D12" s="1382"/>
      <c r="E12" s="1385"/>
      <c r="F12" s="1388"/>
      <c r="G12" s="1396"/>
      <c r="H12" s="543" t="s">
        <v>1660</v>
      </c>
      <c r="I12" s="593" t="s">
        <v>1661</v>
      </c>
      <c r="J12" s="1396"/>
      <c r="K12" s="543" t="s">
        <v>1660</v>
      </c>
      <c r="L12" s="593" t="s">
        <v>1661</v>
      </c>
      <c r="M12" s="1396"/>
      <c r="N12" s="543" t="s">
        <v>1660</v>
      </c>
      <c r="O12" s="593" t="s">
        <v>1661</v>
      </c>
      <c r="P12" s="1396"/>
      <c r="Q12" s="543" t="s">
        <v>1660</v>
      </c>
      <c r="R12" s="593" t="s">
        <v>1661</v>
      </c>
      <c r="S12" s="1396"/>
      <c r="T12" s="543" t="s">
        <v>1660</v>
      </c>
      <c r="U12" s="593" t="s">
        <v>1661</v>
      </c>
      <c r="V12" s="1396"/>
      <c r="W12" s="543" t="s">
        <v>1660</v>
      </c>
      <c r="X12" s="593" t="s">
        <v>1661</v>
      </c>
      <c r="Y12" s="1396"/>
      <c r="Z12" s="543" t="s">
        <v>1660</v>
      </c>
      <c r="AA12" s="593" t="s">
        <v>1661</v>
      </c>
      <c r="AB12" s="1396"/>
      <c r="AC12" s="543" t="s">
        <v>1660</v>
      </c>
      <c r="AD12" s="593" t="s">
        <v>1661</v>
      </c>
      <c r="AE12" s="1396"/>
      <c r="AF12" s="543" t="s">
        <v>1660</v>
      </c>
      <c r="AG12" s="593" t="s">
        <v>1661</v>
      </c>
      <c r="AH12" s="1396"/>
      <c r="AI12" s="543" t="s">
        <v>1660</v>
      </c>
      <c r="AJ12" s="593" t="s">
        <v>1661</v>
      </c>
      <c r="AK12" s="1396"/>
      <c r="AL12" s="543" t="s">
        <v>1660</v>
      </c>
      <c r="AM12" s="593" t="s">
        <v>1661</v>
      </c>
      <c r="AN12" s="1396"/>
      <c r="AO12" s="543" t="s">
        <v>1660</v>
      </c>
      <c r="AP12" s="593" t="s">
        <v>1661</v>
      </c>
      <c r="AQ12" s="1396"/>
      <c r="AR12" s="543" t="s">
        <v>1660</v>
      </c>
      <c r="AS12" s="593" t="s">
        <v>1661</v>
      </c>
      <c r="AT12" s="1396"/>
      <c r="AU12" s="543" t="s">
        <v>1660</v>
      </c>
      <c r="AV12" s="593" t="s">
        <v>1661</v>
      </c>
      <c r="AW12" s="1396"/>
      <c r="AX12" s="543" t="s">
        <v>1660</v>
      </c>
      <c r="AY12" s="593" t="s">
        <v>1661</v>
      </c>
      <c r="AZ12" s="1396"/>
      <c r="BA12" s="543" t="s">
        <v>1660</v>
      </c>
      <c r="BB12" s="593" t="s">
        <v>1661</v>
      </c>
      <c r="BC12" s="1396"/>
      <c r="BD12" s="543" t="s">
        <v>1660</v>
      </c>
      <c r="BE12" s="593" t="s">
        <v>1661</v>
      </c>
      <c r="BF12" s="1396"/>
      <c r="BG12" s="543" t="s">
        <v>1660</v>
      </c>
      <c r="BH12" s="593" t="s">
        <v>1661</v>
      </c>
      <c r="BI12" s="1396"/>
      <c r="BJ12" s="543" t="s">
        <v>1660</v>
      </c>
      <c r="BK12" s="593" t="s">
        <v>1661</v>
      </c>
      <c r="BL12" s="1396"/>
      <c r="BM12" s="543" t="s">
        <v>1660</v>
      </c>
      <c r="BN12" s="593" t="s">
        <v>1661</v>
      </c>
      <c r="BO12" s="1396"/>
      <c r="BP12" s="543" t="s">
        <v>1660</v>
      </c>
      <c r="BQ12" s="593" t="s">
        <v>1661</v>
      </c>
      <c r="BR12" s="1396"/>
      <c r="BS12" s="543" t="s">
        <v>1660</v>
      </c>
      <c r="BT12" s="593" t="s">
        <v>1661</v>
      </c>
      <c r="BU12" s="1396"/>
      <c r="BV12" s="543" t="s">
        <v>1660</v>
      </c>
      <c r="BW12" s="593" t="s">
        <v>1661</v>
      </c>
      <c r="BX12" s="1396"/>
      <c r="BY12" s="543" t="s">
        <v>1660</v>
      </c>
      <c r="BZ12" s="593" t="s">
        <v>1661</v>
      </c>
      <c r="CA12" s="1396"/>
      <c r="CB12" s="543" t="s">
        <v>1660</v>
      </c>
      <c r="CC12" s="593" t="s">
        <v>1661</v>
      </c>
      <c r="CD12" s="1396"/>
      <c r="CE12" s="543" t="s">
        <v>1660</v>
      </c>
      <c r="CF12" s="593" t="s">
        <v>1661</v>
      </c>
      <c r="CG12" s="1396"/>
      <c r="CH12" s="543" t="s">
        <v>1660</v>
      </c>
      <c r="CI12" s="593" t="s">
        <v>1661</v>
      </c>
      <c r="CJ12" s="1396"/>
      <c r="CK12" s="543" t="s">
        <v>1660</v>
      </c>
      <c r="CL12" s="593" t="s">
        <v>1661</v>
      </c>
      <c r="CM12" s="1396"/>
      <c r="CN12" s="543" t="s">
        <v>1660</v>
      </c>
      <c r="CO12" s="593" t="s">
        <v>1661</v>
      </c>
      <c r="CP12" s="1396"/>
      <c r="CQ12" s="543" t="s">
        <v>1660</v>
      </c>
      <c r="CR12" s="593" t="s">
        <v>1661</v>
      </c>
      <c r="DI12" s="1401"/>
      <c r="DJ12" s="1370"/>
      <c r="DK12" s="1373"/>
      <c r="DL12" s="1405"/>
      <c r="DM12" s="1394"/>
      <c r="DN12" s="1394"/>
    </row>
    <row r="13" spans="1:118" ht="14.4" thickBot="1">
      <c r="A13" s="1419" t="s">
        <v>2</v>
      </c>
      <c r="B13" s="1420"/>
      <c r="C13" s="594" t="s">
        <v>3</v>
      </c>
      <c r="D13" s="595">
        <v>1</v>
      </c>
      <c r="E13" s="65">
        <v>2</v>
      </c>
      <c r="F13" s="527">
        <v>3</v>
      </c>
      <c r="G13" s="596">
        <v>4</v>
      </c>
      <c r="H13" s="6">
        <v>5</v>
      </c>
      <c r="I13" s="597">
        <v>6</v>
      </c>
      <c r="J13" s="596">
        <v>7</v>
      </c>
      <c r="K13" s="6">
        <v>8</v>
      </c>
      <c r="L13" s="597">
        <v>9</v>
      </c>
      <c r="M13" s="596">
        <v>10</v>
      </c>
      <c r="N13" s="6">
        <v>11</v>
      </c>
      <c r="O13" s="597">
        <v>12</v>
      </c>
      <c r="P13" s="596">
        <v>13</v>
      </c>
      <c r="Q13" s="6">
        <v>14</v>
      </c>
      <c r="R13" s="597">
        <v>15</v>
      </c>
      <c r="S13" s="596">
        <v>16</v>
      </c>
      <c r="T13" s="6">
        <v>17</v>
      </c>
      <c r="U13" s="597">
        <v>18</v>
      </c>
      <c r="V13" s="596">
        <v>19</v>
      </c>
      <c r="W13" s="6">
        <v>20</v>
      </c>
      <c r="X13" s="597">
        <v>21</v>
      </c>
      <c r="Y13" s="596">
        <v>22</v>
      </c>
      <c r="Z13" s="6">
        <v>23</v>
      </c>
      <c r="AA13" s="597">
        <v>24</v>
      </c>
      <c r="AB13" s="596">
        <v>25</v>
      </c>
      <c r="AC13" s="6">
        <v>26</v>
      </c>
      <c r="AD13" s="597">
        <v>27</v>
      </c>
      <c r="AE13" s="596">
        <v>28</v>
      </c>
      <c r="AF13" s="6">
        <v>29</v>
      </c>
      <c r="AG13" s="597">
        <v>30</v>
      </c>
      <c r="AH13" s="596">
        <v>31</v>
      </c>
      <c r="AI13" s="6">
        <v>32</v>
      </c>
      <c r="AJ13" s="597">
        <v>33</v>
      </c>
      <c r="AK13" s="596">
        <v>34</v>
      </c>
      <c r="AL13" s="6">
        <v>35</v>
      </c>
      <c r="AM13" s="597">
        <v>36</v>
      </c>
      <c r="AN13" s="596">
        <v>37</v>
      </c>
      <c r="AO13" s="6">
        <v>38</v>
      </c>
      <c r="AP13" s="597">
        <v>39</v>
      </c>
      <c r="AQ13" s="596">
        <v>40</v>
      </c>
      <c r="AR13" s="6">
        <v>41</v>
      </c>
      <c r="AS13" s="597">
        <v>42</v>
      </c>
      <c r="AT13" s="596">
        <v>43</v>
      </c>
      <c r="AU13" s="6">
        <v>44</v>
      </c>
      <c r="AV13" s="597">
        <v>45</v>
      </c>
      <c r="AW13" s="596">
        <v>46</v>
      </c>
      <c r="AX13" s="6">
        <v>47</v>
      </c>
      <c r="AY13" s="597">
        <v>48</v>
      </c>
      <c r="AZ13" s="596">
        <v>49</v>
      </c>
      <c r="BA13" s="6">
        <v>50</v>
      </c>
      <c r="BB13" s="597">
        <v>51</v>
      </c>
      <c r="BC13" s="596">
        <v>52</v>
      </c>
      <c r="BD13" s="6">
        <v>53</v>
      </c>
      <c r="BE13" s="597">
        <v>54</v>
      </c>
      <c r="BF13" s="596">
        <v>55</v>
      </c>
      <c r="BG13" s="6">
        <v>56</v>
      </c>
      <c r="BH13" s="597">
        <v>57</v>
      </c>
      <c r="BI13" s="596">
        <v>58</v>
      </c>
      <c r="BJ13" s="6">
        <v>59</v>
      </c>
      <c r="BK13" s="597">
        <v>60</v>
      </c>
      <c r="BL13" s="596">
        <v>61</v>
      </c>
      <c r="BM13" s="6">
        <v>62</v>
      </c>
      <c r="BN13" s="597">
        <v>63</v>
      </c>
      <c r="BO13" s="596">
        <v>64</v>
      </c>
      <c r="BP13" s="6">
        <v>65</v>
      </c>
      <c r="BQ13" s="597">
        <v>66</v>
      </c>
      <c r="BR13" s="596">
        <v>67</v>
      </c>
      <c r="BS13" s="6">
        <v>68</v>
      </c>
      <c r="BT13" s="597">
        <v>69</v>
      </c>
      <c r="BU13" s="596">
        <v>70</v>
      </c>
      <c r="BV13" s="6">
        <v>71</v>
      </c>
      <c r="BW13" s="597">
        <v>72</v>
      </c>
      <c r="BX13" s="596">
        <v>73</v>
      </c>
      <c r="BY13" s="6">
        <v>74</v>
      </c>
      <c r="BZ13" s="597">
        <v>75</v>
      </c>
      <c r="CA13" s="596">
        <v>76</v>
      </c>
      <c r="CB13" s="6">
        <v>77</v>
      </c>
      <c r="CC13" s="597">
        <v>78</v>
      </c>
      <c r="CD13" s="596">
        <v>79</v>
      </c>
      <c r="CE13" s="6">
        <v>80</v>
      </c>
      <c r="CF13" s="597">
        <v>81</v>
      </c>
      <c r="CG13" s="596">
        <v>82</v>
      </c>
      <c r="CH13" s="6">
        <v>83</v>
      </c>
      <c r="CI13" s="597">
        <v>84</v>
      </c>
      <c r="CJ13" s="596">
        <v>85</v>
      </c>
      <c r="CK13" s="6">
        <v>86</v>
      </c>
      <c r="CL13" s="597">
        <v>87</v>
      </c>
      <c r="CM13" s="596">
        <v>88</v>
      </c>
      <c r="CN13" s="6">
        <v>89</v>
      </c>
      <c r="CO13" s="597">
        <v>90</v>
      </c>
      <c r="CP13" s="596">
        <v>91</v>
      </c>
      <c r="CQ13" s="6">
        <v>92</v>
      </c>
      <c r="CR13" s="597">
        <v>93</v>
      </c>
      <c r="DI13" s="1421" t="s">
        <v>2</v>
      </c>
      <c r="DJ13" s="1281"/>
      <c r="DK13" s="598" t="s">
        <v>3</v>
      </c>
      <c r="DL13" s="599">
        <v>1</v>
      </c>
      <c r="DM13" s="600">
        <v>2</v>
      </c>
      <c r="DN13" s="601">
        <v>3</v>
      </c>
    </row>
    <row r="14" spans="1:118" s="2" customFormat="1" ht="24.75" customHeight="1" thickBot="1">
      <c r="A14" s="1406" t="s">
        <v>1662</v>
      </c>
      <c r="B14" s="1407"/>
      <c r="C14" s="602">
        <v>1</v>
      </c>
      <c r="D14" s="813">
        <f t="shared" ref="D14:I14" si="0">+D15+SUM(D47:D50)</f>
        <v>0</v>
      </c>
      <c r="E14" s="814">
        <f t="shared" si="0"/>
        <v>0</v>
      </c>
      <c r="F14" s="815">
        <f t="shared" si="0"/>
        <v>0</v>
      </c>
      <c r="G14" s="816">
        <f t="shared" si="0"/>
        <v>0</v>
      </c>
      <c r="H14" s="814">
        <f t="shared" si="0"/>
        <v>0</v>
      </c>
      <c r="I14" s="817">
        <f t="shared" si="0"/>
        <v>0</v>
      </c>
      <c r="J14" s="818">
        <f t="shared" ref="J14:AK14" si="1">+J15+SUM(J47:J50)</f>
        <v>0</v>
      </c>
      <c r="K14" s="819">
        <f t="shared" si="1"/>
        <v>0</v>
      </c>
      <c r="L14" s="819">
        <f t="shared" si="1"/>
        <v>0</v>
      </c>
      <c r="M14" s="818">
        <f t="shared" si="1"/>
        <v>0</v>
      </c>
      <c r="N14" s="819">
        <f t="shared" si="1"/>
        <v>0</v>
      </c>
      <c r="O14" s="819">
        <f t="shared" si="1"/>
        <v>0</v>
      </c>
      <c r="P14" s="818">
        <f t="shared" si="1"/>
        <v>0</v>
      </c>
      <c r="Q14" s="819">
        <f t="shared" si="1"/>
        <v>0</v>
      </c>
      <c r="R14" s="819">
        <f t="shared" si="1"/>
        <v>0</v>
      </c>
      <c r="S14" s="818">
        <f t="shared" si="1"/>
        <v>0</v>
      </c>
      <c r="T14" s="819">
        <f t="shared" si="1"/>
        <v>0</v>
      </c>
      <c r="U14" s="819">
        <f t="shared" si="1"/>
        <v>0</v>
      </c>
      <c r="V14" s="818">
        <f t="shared" si="1"/>
        <v>0</v>
      </c>
      <c r="W14" s="819">
        <f t="shared" si="1"/>
        <v>0</v>
      </c>
      <c r="X14" s="819">
        <f t="shared" si="1"/>
        <v>0</v>
      </c>
      <c r="Y14" s="818">
        <f t="shared" si="1"/>
        <v>0</v>
      </c>
      <c r="Z14" s="819">
        <f t="shared" si="1"/>
        <v>0</v>
      </c>
      <c r="AA14" s="819">
        <f t="shared" si="1"/>
        <v>0</v>
      </c>
      <c r="AB14" s="818">
        <f t="shared" si="1"/>
        <v>0</v>
      </c>
      <c r="AC14" s="819">
        <f t="shared" si="1"/>
        <v>0</v>
      </c>
      <c r="AD14" s="819">
        <f t="shared" si="1"/>
        <v>0</v>
      </c>
      <c r="AE14" s="818">
        <f t="shared" si="1"/>
        <v>0</v>
      </c>
      <c r="AF14" s="819">
        <f t="shared" si="1"/>
        <v>0</v>
      </c>
      <c r="AG14" s="819">
        <f t="shared" si="1"/>
        <v>0</v>
      </c>
      <c r="AH14" s="818">
        <f t="shared" si="1"/>
        <v>0</v>
      </c>
      <c r="AI14" s="819">
        <f t="shared" si="1"/>
        <v>0</v>
      </c>
      <c r="AJ14" s="819">
        <f t="shared" si="1"/>
        <v>0</v>
      </c>
      <c r="AK14" s="818">
        <f t="shared" si="1"/>
        <v>0</v>
      </c>
      <c r="AL14" s="819">
        <f t="shared" ref="AL14:CO14" si="2">+AL15+SUM(AL47:AL50)</f>
        <v>0</v>
      </c>
      <c r="AM14" s="819">
        <f t="shared" si="2"/>
        <v>0</v>
      </c>
      <c r="AN14" s="818">
        <f t="shared" si="2"/>
        <v>0</v>
      </c>
      <c r="AO14" s="819">
        <f t="shared" si="2"/>
        <v>0</v>
      </c>
      <c r="AP14" s="819">
        <f t="shared" si="2"/>
        <v>0</v>
      </c>
      <c r="AQ14" s="818">
        <f t="shared" si="2"/>
        <v>0</v>
      </c>
      <c r="AR14" s="819">
        <f t="shared" si="2"/>
        <v>0</v>
      </c>
      <c r="AS14" s="819">
        <f t="shared" si="2"/>
        <v>0</v>
      </c>
      <c r="AT14" s="818">
        <f t="shared" si="2"/>
        <v>0</v>
      </c>
      <c r="AU14" s="819">
        <f t="shared" si="2"/>
        <v>0</v>
      </c>
      <c r="AV14" s="819">
        <f t="shared" si="2"/>
        <v>0</v>
      </c>
      <c r="AW14" s="818">
        <f t="shared" si="2"/>
        <v>0</v>
      </c>
      <c r="AX14" s="819">
        <f t="shared" si="2"/>
        <v>0</v>
      </c>
      <c r="AY14" s="819">
        <f t="shared" si="2"/>
        <v>0</v>
      </c>
      <c r="AZ14" s="818">
        <f t="shared" si="2"/>
        <v>0</v>
      </c>
      <c r="BA14" s="819">
        <f t="shared" si="2"/>
        <v>0</v>
      </c>
      <c r="BB14" s="819">
        <f t="shared" si="2"/>
        <v>0</v>
      </c>
      <c r="BC14" s="818">
        <f t="shared" si="2"/>
        <v>0</v>
      </c>
      <c r="BD14" s="819">
        <f t="shared" si="2"/>
        <v>0</v>
      </c>
      <c r="BE14" s="819">
        <f t="shared" si="2"/>
        <v>0</v>
      </c>
      <c r="BF14" s="818">
        <f t="shared" si="2"/>
        <v>0</v>
      </c>
      <c r="BG14" s="819">
        <f t="shared" si="2"/>
        <v>0</v>
      </c>
      <c r="BH14" s="819">
        <f t="shared" si="2"/>
        <v>0</v>
      </c>
      <c r="BI14" s="818">
        <f t="shared" si="2"/>
        <v>0</v>
      </c>
      <c r="BJ14" s="819">
        <f t="shared" si="2"/>
        <v>0</v>
      </c>
      <c r="BK14" s="819">
        <f t="shared" si="2"/>
        <v>0</v>
      </c>
      <c r="BL14" s="818">
        <f t="shared" si="2"/>
        <v>0</v>
      </c>
      <c r="BM14" s="819">
        <f t="shared" si="2"/>
        <v>0</v>
      </c>
      <c r="BN14" s="819">
        <f t="shared" si="2"/>
        <v>0</v>
      </c>
      <c r="BO14" s="818">
        <f t="shared" si="2"/>
        <v>0</v>
      </c>
      <c r="BP14" s="819">
        <f t="shared" si="2"/>
        <v>0</v>
      </c>
      <c r="BQ14" s="819">
        <f t="shared" si="2"/>
        <v>0</v>
      </c>
      <c r="BR14" s="818">
        <f t="shared" si="2"/>
        <v>0</v>
      </c>
      <c r="BS14" s="819">
        <f t="shared" si="2"/>
        <v>0</v>
      </c>
      <c r="BT14" s="819">
        <f t="shared" si="2"/>
        <v>0</v>
      </c>
      <c r="BU14" s="818">
        <f t="shared" si="2"/>
        <v>0</v>
      </c>
      <c r="BV14" s="819">
        <f t="shared" si="2"/>
        <v>0</v>
      </c>
      <c r="BW14" s="819">
        <f t="shared" si="2"/>
        <v>0</v>
      </c>
      <c r="BX14" s="818">
        <f t="shared" si="2"/>
        <v>0</v>
      </c>
      <c r="BY14" s="819">
        <f t="shared" si="2"/>
        <v>0</v>
      </c>
      <c r="BZ14" s="819">
        <f t="shared" si="2"/>
        <v>0</v>
      </c>
      <c r="CA14" s="818">
        <f t="shared" si="2"/>
        <v>0</v>
      </c>
      <c r="CB14" s="819">
        <f t="shared" si="2"/>
        <v>0</v>
      </c>
      <c r="CC14" s="819">
        <f t="shared" si="2"/>
        <v>0</v>
      </c>
      <c r="CD14" s="818">
        <f t="shared" si="2"/>
        <v>0</v>
      </c>
      <c r="CE14" s="819">
        <f t="shared" si="2"/>
        <v>0</v>
      </c>
      <c r="CF14" s="819">
        <f t="shared" si="2"/>
        <v>0</v>
      </c>
      <c r="CG14" s="818">
        <f t="shared" si="2"/>
        <v>0</v>
      </c>
      <c r="CH14" s="819">
        <f t="shared" si="2"/>
        <v>0</v>
      </c>
      <c r="CI14" s="819">
        <f t="shared" si="2"/>
        <v>0</v>
      </c>
      <c r="CJ14" s="818">
        <f t="shared" si="2"/>
        <v>0</v>
      </c>
      <c r="CK14" s="819">
        <f t="shared" si="2"/>
        <v>0</v>
      </c>
      <c r="CL14" s="819">
        <f t="shared" si="2"/>
        <v>0</v>
      </c>
      <c r="CM14" s="818">
        <f t="shared" si="2"/>
        <v>0</v>
      </c>
      <c r="CN14" s="819">
        <f t="shared" si="2"/>
        <v>0</v>
      </c>
      <c r="CO14" s="819">
        <f t="shared" si="2"/>
        <v>0</v>
      </c>
      <c r="CP14" s="818">
        <f>+CP15+SUM(CP47:CP50)</f>
        <v>0</v>
      </c>
      <c r="CQ14" s="819">
        <f>+CQ15+SUM(CQ47:CQ50)</f>
        <v>0</v>
      </c>
      <c r="CR14" s="819">
        <f>+CR15+SUM(CR47:CR50)</f>
        <v>0</v>
      </c>
      <c r="DI14" s="1408" t="s">
        <v>1663</v>
      </c>
      <c r="DJ14" s="1409"/>
      <c r="DK14" s="9">
        <v>1</v>
      </c>
      <c r="DL14" s="795">
        <f t="shared" ref="DL14:DN50" si="3">+D61-D14</f>
        <v>0</v>
      </c>
      <c r="DM14" s="820">
        <f t="shared" si="3"/>
        <v>0</v>
      </c>
      <c r="DN14" s="796">
        <f t="shared" si="3"/>
        <v>0</v>
      </c>
    </row>
    <row r="15" spans="1:118" s="2" customFormat="1" ht="36" customHeight="1" thickBot="1">
      <c r="A15" s="1422" t="s">
        <v>1664</v>
      </c>
      <c r="B15" s="1423"/>
      <c r="C15" s="527">
        <v>2</v>
      </c>
      <c r="D15" s="813">
        <f t="shared" ref="D15:BO15" si="4">+D16+SUM(D34:D46)</f>
        <v>0</v>
      </c>
      <c r="E15" s="814">
        <f t="shared" si="4"/>
        <v>0</v>
      </c>
      <c r="F15" s="815">
        <f t="shared" si="4"/>
        <v>0</v>
      </c>
      <c r="G15" s="816">
        <f t="shared" si="4"/>
        <v>0</v>
      </c>
      <c r="H15" s="814">
        <f t="shared" si="4"/>
        <v>0</v>
      </c>
      <c r="I15" s="817">
        <f t="shared" si="4"/>
        <v>0</v>
      </c>
      <c r="J15" s="818">
        <f t="shared" si="4"/>
        <v>0</v>
      </c>
      <c r="K15" s="819">
        <f t="shared" si="4"/>
        <v>0</v>
      </c>
      <c r="L15" s="819">
        <f t="shared" si="4"/>
        <v>0</v>
      </c>
      <c r="M15" s="818">
        <f t="shared" si="4"/>
        <v>0</v>
      </c>
      <c r="N15" s="819">
        <f t="shared" si="4"/>
        <v>0</v>
      </c>
      <c r="O15" s="819">
        <f t="shared" si="4"/>
        <v>0</v>
      </c>
      <c r="P15" s="818">
        <f t="shared" si="4"/>
        <v>0</v>
      </c>
      <c r="Q15" s="819">
        <f t="shared" si="4"/>
        <v>0</v>
      </c>
      <c r="R15" s="819">
        <f t="shared" si="4"/>
        <v>0</v>
      </c>
      <c r="S15" s="818">
        <f t="shared" si="4"/>
        <v>0</v>
      </c>
      <c r="T15" s="819">
        <f t="shared" si="4"/>
        <v>0</v>
      </c>
      <c r="U15" s="819">
        <f t="shared" si="4"/>
        <v>0</v>
      </c>
      <c r="V15" s="818">
        <f t="shared" si="4"/>
        <v>0</v>
      </c>
      <c r="W15" s="819">
        <f t="shared" si="4"/>
        <v>0</v>
      </c>
      <c r="X15" s="819">
        <f t="shared" si="4"/>
        <v>0</v>
      </c>
      <c r="Y15" s="818">
        <f t="shared" si="4"/>
        <v>0</v>
      </c>
      <c r="Z15" s="819">
        <f t="shared" si="4"/>
        <v>0</v>
      </c>
      <c r="AA15" s="819">
        <f t="shared" si="4"/>
        <v>0</v>
      </c>
      <c r="AB15" s="818">
        <f t="shared" si="4"/>
        <v>0</v>
      </c>
      <c r="AC15" s="819">
        <f t="shared" si="4"/>
        <v>0</v>
      </c>
      <c r="AD15" s="819">
        <f t="shared" si="4"/>
        <v>0</v>
      </c>
      <c r="AE15" s="818">
        <f t="shared" si="4"/>
        <v>0</v>
      </c>
      <c r="AF15" s="819">
        <f t="shared" si="4"/>
        <v>0</v>
      </c>
      <c r="AG15" s="819">
        <f t="shared" si="4"/>
        <v>0</v>
      </c>
      <c r="AH15" s="818">
        <f t="shared" si="4"/>
        <v>0</v>
      </c>
      <c r="AI15" s="819">
        <f t="shared" si="4"/>
        <v>0</v>
      </c>
      <c r="AJ15" s="819">
        <f t="shared" si="4"/>
        <v>0</v>
      </c>
      <c r="AK15" s="818">
        <f t="shared" si="4"/>
        <v>0</v>
      </c>
      <c r="AL15" s="819">
        <f t="shared" si="4"/>
        <v>0</v>
      </c>
      <c r="AM15" s="819">
        <f t="shared" si="4"/>
        <v>0</v>
      </c>
      <c r="AN15" s="818">
        <f t="shared" si="4"/>
        <v>0</v>
      </c>
      <c r="AO15" s="819">
        <f t="shared" si="4"/>
        <v>0</v>
      </c>
      <c r="AP15" s="819">
        <f t="shared" si="4"/>
        <v>0</v>
      </c>
      <c r="AQ15" s="818">
        <f t="shared" si="4"/>
        <v>0</v>
      </c>
      <c r="AR15" s="819">
        <f t="shared" si="4"/>
        <v>0</v>
      </c>
      <c r="AS15" s="819">
        <f t="shared" si="4"/>
        <v>0</v>
      </c>
      <c r="AT15" s="818">
        <f t="shared" si="4"/>
        <v>0</v>
      </c>
      <c r="AU15" s="819">
        <f t="shared" si="4"/>
        <v>0</v>
      </c>
      <c r="AV15" s="819">
        <f t="shared" si="4"/>
        <v>0</v>
      </c>
      <c r="AW15" s="818">
        <f t="shared" si="4"/>
        <v>0</v>
      </c>
      <c r="AX15" s="819">
        <f t="shared" si="4"/>
        <v>0</v>
      </c>
      <c r="AY15" s="819">
        <f t="shared" si="4"/>
        <v>0</v>
      </c>
      <c r="AZ15" s="818">
        <f t="shared" si="4"/>
        <v>0</v>
      </c>
      <c r="BA15" s="819">
        <f t="shared" si="4"/>
        <v>0</v>
      </c>
      <c r="BB15" s="819">
        <f t="shared" si="4"/>
        <v>0</v>
      </c>
      <c r="BC15" s="818">
        <f t="shared" si="4"/>
        <v>0</v>
      </c>
      <c r="BD15" s="819">
        <f t="shared" si="4"/>
        <v>0</v>
      </c>
      <c r="BE15" s="819">
        <f t="shared" si="4"/>
        <v>0</v>
      </c>
      <c r="BF15" s="818">
        <f t="shared" si="4"/>
        <v>0</v>
      </c>
      <c r="BG15" s="819">
        <f t="shared" si="4"/>
        <v>0</v>
      </c>
      <c r="BH15" s="819">
        <f t="shared" si="4"/>
        <v>0</v>
      </c>
      <c r="BI15" s="818">
        <f t="shared" si="4"/>
        <v>0</v>
      </c>
      <c r="BJ15" s="819">
        <f t="shared" si="4"/>
        <v>0</v>
      </c>
      <c r="BK15" s="819">
        <f t="shared" si="4"/>
        <v>0</v>
      </c>
      <c r="BL15" s="818">
        <f t="shared" si="4"/>
        <v>0</v>
      </c>
      <c r="BM15" s="819">
        <f t="shared" si="4"/>
        <v>0</v>
      </c>
      <c r="BN15" s="819">
        <f t="shared" si="4"/>
        <v>0</v>
      </c>
      <c r="BO15" s="818">
        <f t="shared" si="4"/>
        <v>0</v>
      </c>
      <c r="BP15" s="819">
        <f t="shared" ref="BP15:CR15" si="5">+BP16+SUM(BP34:BP46)</f>
        <v>0</v>
      </c>
      <c r="BQ15" s="819">
        <f t="shared" si="5"/>
        <v>0</v>
      </c>
      <c r="BR15" s="818">
        <f t="shared" si="5"/>
        <v>0</v>
      </c>
      <c r="BS15" s="819">
        <f t="shared" si="5"/>
        <v>0</v>
      </c>
      <c r="BT15" s="819">
        <f t="shared" si="5"/>
        <v>0</v>
      </c>
      <c r="BU15" s="818">
        <f t="shared" si="5"/>
        <v>0</v>
      </c>
      <c r="BV15" s="819">
        <f t="shared" si="5"/>
        <v>0</v>
      </c>
      <c r="BW15" s="819">
        <f t="shared" si="5"/>
        <v>0</v>
      </c>
      <c r="BX15" s="818">
        <f t="shared" si="5"/>
        <v>0</v>
      </c>
      <c r="BY15" s="819">
        <f t="shared" si="5"/>
        <v>0</v>
      </c>
      <c r="BZ15" s="819">
        <f t="shared" si="5"/>
        <v>0</v>
      </c>
      <c r="CA15" s="818">
        <f t="shared" si="5"/>
        <v>0</v>
      </c>
      <c r="CB15" s="819">
        <f t="shared" si="5"/>
        <v>0</v>
      </c>
      <c r="CC15" s="819">
        <f t="shared" si="5"/>
        <v>0</v>
      </c>
      <c r="CD15" s="818">
        <f t="shared" si="5"/>
        <v>0</v>
      </c>
      <c r="CE15" s="819">
        <f t="shared" si="5"/>
        <v>0</v>
      </c>
      <c r="CF15" s="819">
        <f t="shared" si="5"/>
        <v>0</v>
      </c>
      <c r="CG15" s="818">
        <f t="shared" si="5"/>
        <v>0</v>
      </c>
      <c r="CH15" s="819">
        <f t="shared" si="5"/>
        <v>0</v>
      </c>
      <c r="CI15" s="819">
        <f t="shared" si="5"/>
        <v>0</v>
      </c>
      <c r="CJ15" s="818">
        <f t="shared" si="5"/>
        <v>0</v>
      </c>
      <c r="CK15" s="819">
        <f t="shared" si="5"/>
        <v>0</v>
      </c>
      <c r="CL15" s="819">
        <f t="shared" si="5"/>
        <v>0</v>
      </c>
      <c r="CM15" s="818">
        <f t="shared" si="5"/>
        <v>0</v>
      </c>
      <c r="CN15" s="819">
        <f t="shared" si="5"/>
        <v>0</v>
      </c>
      <c r="CO15" s="819">
        <f t="shared" si="5"/>
        <v>0</v>
      </c>
      <c r="CP15" s="818">
        <f t="shared" si="5"/>
        <v>0</v>
      </c>
      <c r="CQ15" s="819">
        <f t="shared" si="5"/>
        <v>0</v>
      </c>
      <c r="CR15" s="819">
        <f t="shared" si="5"/>
        <v>0</v>
      </c>
      <c r="DI15" s="1408" t="s">
        <v>1665</v>
      </c>
      <c r="DJ15" s="1409"/>
      <c r="DK15" s="9">
        <v>2</v>
      </c>
      <c r="DL15" s="795">
        <f t="shared" si="3"/>
        <v>0</v>
      </c>
      <c r="DM15" s="820">
        <f t="shared" si="3"/>
        <v>0</v>
      </c>
      <c r="DN15" s="796">
        <f t="shared" si="3"/>
        <v>0</v>
      </c>
    </row>
    <row r="16" spans="1:118" s="2" customFormat="1" ht="20.25" customHeight="1" thickBot="1">
      <c r="A16" s="1406" t="s">
        <v>1666</v>
      </c>
      <c r="B16" s="1407"/>
      <c r="C16" s="602">
        <v>3</v>
      </c>
      <c r="D16" s="813">
        <f t="shared" ref="D16:I16" si="6">SUM(D17:D33)-D28</f>
        <v>0</v>
      </c>
      <c r="E16" s="814">
        <f t="shared" si="6"/>
        <v>0</v>
      </c>
      <c r="F16" s="815">
        <f t="shared" si="6"/>
        <v>0</v>
      </c>
      <c r="G16" s="816">
        <f t="shared" si="6"/>
        <v>0</v>
      </c>
      <c r="H16" s="814">
        <f t="shared" si="6"/>
        <v>0</v>
      </c>
      <c r="I16" s="817">
        <f t="shared" si="6"/>
        <v>0</v>
      </c>
      <c r="J16" s="818">
        <f t="shared" ref="J16:X16" si="7">SUM(J17:J33)-J28</f>
        <v>0</v>
      </c>
      <c r="K16" s="819">
        <f t="shared" si="7"/>
        <v>0</v>
      </c>
      <c r="L16" s="819">
        <f t="shared" si="7"/>
        <v>0</v>
      </c>
      <c r="M16" s="818">
        <f t="shared" si="7"/>
        <v>0</v>
      </c>
      <c r="N16" s="819">
        <f t="shared" si="7"/>
        <v>0</v>
      </c>
      <c r="O16" s="819">
        <f t="shared" si="7"/>
        <v>0</v>
      </c>
      <c r="P16" s="818">
        <f t="shared" si="7"/>
        <v>0</v>
      </c>
      <c r="Q16" s="819">
        <f t="shared" si="7"/>
        <v>0</v>
      </c>
      <c r="R16" s="819">
        <f t="shared" si="7"/>
        <v>0</v>
      </c>
      <c r="S16" s="818">
        <f t="shared" si="7"/>
        <v>0</v>
      </c>
      <c r="T16" s="819">
        <f t="shared" si="7"/>
        <v>0</v>
      </c>
      <c r="U16" s="819">
        <f t="shared" si="7"/>
        <v>0</v>
      </c>
      <c r="V16" s="818">
        <f t="shared" si="7"/>
        <v>0</v>
      </c>
      <c r="W16" s="819">
        <f t="shared" si="7"/>
        <v>0</v>
      </c>
      <c r="X16" s="819">
        <f t="shared" si="7"/>
        <v>0</v>
      </c>
      <c r="Y16" s="818">
        <f t="shared" ref="Y16:CJ16" si="8">SUM(Y17:Y33)-Y28</f>
        <v>0</v>
      </c>
      <c r="Z16" s="819">
        <f t="shared" si="8"/>
        <v>0</v>
      </c>
      <c r="AA16" s="819">
        <f t="shared" si="8"/>
        <v>0</v>
      </c>
      <c r="AB16" s="818">
        <f t="shared" si="8"/>
        <v>0</v>
      </c>
      <c r="AC16" s="819">
        <f t="shared" si="8"/>
        <v>0</v>
      </c>
      <c r="AD16" s="819">
        <f t="shared" si="8"/>
        <v>0</v>
      </c>
      <c r="AE16" s="818">
        <f t="shared" si="8"/>
        <v>0</v>
      </c>
      <c r="AF16" s="819">
        <f t="shared" si="8"/>
        <v>0</v>
      </c>
      <c r="AG16" s="819">
        <f t="shared" si="8"/>
        <v>0</v>
      </c>
      <c r="AH16" s="818">
        <f t="shared" si="8"/>
        <v>0</v>
      </c>
      <c r="AI16" s="819">
        <f t="shared" si="8"/>
        <v>0</v>
      </c>
      <c r="AJ16" s="819">
        <f t="shared" si="8"/>
        <v>0</v>
      </c>
      <c r="AK16" s="818">
        <f t="shared" si="8"/>
        <v>0</v>
      </c>
      <c r="AL16" s="819">
        <f t="shared" si="8"/>
        <v>0</v>
      </c>
      <c r="AM16" s="819">
        <f t="shared" si="8"/>
        <v>0</v>
      </c>
      <c r="AN16" s="818">
        <f t="shared" si="8"/>
        <v>0</v>
      </c>
      <c r="AO16" s="819">
        <f t="shared" si="8"/>
        <v>0</v>
      </c>
      <c r="AP16" s="819">
        <f t="shared" si="8"/>
        <v>0</v>
      </c>
      <c r="AQ16" s="818">
        <f t="shared" si="8"/>
        <v>0</v>
      </c>
      <c r="AR16" s="819">
        <f t="shared" si="8"/>
        <v>0</v>
      </c>
      <c r="AS16" s="819">
        <f t="shared" si="8"/>
        <v>0</v>
      </c>
      <c r="AT16" s="818">
        <f t="shared" si="8"/>
        <v>0</v>
      </c>
      <c r="AU16" s="819">
        <f t="shared" si="8"/>
        <v>0</v>
      </c>
      <c r="AV16" s="819">
        <f t="shared" si="8"/>
        <v>0</v>
      </c>
      <c r="AW16" s="818">
        <f t="shared" si="8"/>
        <v>0</v>
      </c>
      <c r="AX16" s="819">
        <f t="shared" si="8"/>
        <v>0</v>
      </c>
      <c r="AY16" s="819">
        <f t="shared" si="8"/>
        <v>0</v>
      </c>
      <c r="AZ16" s="818">
        <f t="shared" si="8"/>
        <v>0</v>
      </c>
      <c r="BA16" s="819">
        <f t="shared" si="8"/>
        <v>0</v>
      </c>
      <c r="BB16" s="819">
        <f t="shared" si="8"/>
        <v>0</v>
      </c>
      <c r="BC16" s="818">
        <f t="shared" si="8"/>
        <v>0</v>
      </c>
      <c r="BD16" s="819">
        <f t="shared" si="8"/>
        <v>0</v>
      </c>
      <c r="BE16" s="819">
        <f t="shared" si="8"/>
        <v>0</v>
      </c>
      <c r="BF16" s="818">
        <f t="shared" si="8"/>
        <v>0</v>
      </c>
      <c r="BG16" s="819">
        <f t="shared" si="8"/>
        <v>0</v>
      </c>
      <c r="BH16" s="819">
        <f t="shared" si="8"/>
        <v>0</v>
      </c>
      <c r="BI16" s="818">
        <f t="shared" si="8"/>
        <v>0</v>
      </c>
      <c r="BJ16" s="819">
        <f t="shared" si="8"/>
        <v>0</v>
      </c>
      <c r="BK16" s="819">
        <f t="shared" si="8"/>
        <v>0</v>
      </c>
      <c r="BL16" s="818">
        <f t="shared" si="8"/>
        <v>0</v>
      </c>
      <c r="BM16" s="819">
        <f t="shared" si="8"/>
        <v>0</v>
      </c>
      <c r="BN16" s="819">
        <f t="shared" si="8"/>
        <v>0</v>
      </c>
      <c r="BO16" s="818">
        <f t="shared" si="8"/>
        <v>0</v>
      </c>
      <c r="BP16" s="819">
        <f t="shared" si="8"/>
        <v>0</v>
      </c>
      <c r="BQ16" s="819">
        <f t="shared" si="8"/>
        <v>0</v>
      </c>
      <c r="BR16" s="818">
        <f t="shared" si="8"/>
        <v>0</v>
      </c>
      <c r="BS16" s="819">
        <f t="shared" si="8"/>
        <v>0</v>
      </c>
      <c r="BT16" s="819">
        <f t="shared" si="8"/>
        <v>0</v>
      </c>
      <c r="BU16" s="818">
        <f t="shared" si="8"/>
        <v>0</v>
      </c>
      <c r="BV16" s="819">
        <f t="shared" si="8"/>
        <v>0</v>
      </c>
      <c r="BW16" s="819">
        <f t="shared" si="8"/>
        <v>0</v>
      </c>
      <c r="BX16" s="818">
        <f t="shared" si="8"/>
        <v>0</v>
      </c>
      <c r="BY16" s="819">
        <f t="shared" si="8"/>
        <v>0</v>
      </c>
      <c r="BZ16" s="819">
        <f t="shared" si="8"/>
        <v>0</v>
      </c>
      <c r="CA16" s="818">
        <f t="shared" si="8"/>
        <v>0</v>
      </c>
      <c r="CB16" s="819">
        <f t="shared" si="8"/>
        <v>0</v>
      </c>
      <c r="CC16" s="819">
        <f t="shared" si="8"/>
        <v>0</v>
      </c>
      <c r="CD16" s="818">
        <f t="shared" si="8"/>
        <v>0</v>
      </c>
      <c r="CE16" s="819">
        <f t="shared" si="8"/>
        <v>0</v>
      </c>
      <c r="CF16" s="819">
        <f t="shared" si="8"/>
        <v>0</v>
      </c>
      <c r="CG16" s="818">
        <f t="shared" si="8"/>
        <v>0</v>
      </c>
      <c r="CH16" s="819">
        <f t="shared" si="8"/>
        <v>0</v>
      </c>
      <c r="CI16" s="819">
        <f t="shared" si="8"/>
        <v>0</v>
      </c>
      <c r="CJ16" s="818">
        <f t="shared" si="8"/>
        <v>0</v>
      </c>
      <c r="CK16" s="819">
        <f t="shared" ref="CK16:CR16" si="9">SUM(CK17:CK33)-CK28</f>
        <v>0</v>
      </c>
      <c r="CL16" s="819">
        <f t="shared" si="9"/>
        <v>0</v>
      </c>
      <c r="CM16" s="818">
        <f t="shared" si="9"/>
        <v>0</v>
      </c>
      <c r="CN16" s="819">
        <f t="shared" si="9"/>
        <v>0</v>
      </c>
      <c r="CO16" s="819">
        <f t="shared" si="9"/>
        <v>0</v>
      </c>
      <c r="CP16" s="818">
        <f t="shared" si="9"/>
        <v>0</v>
      </c>
      <c r="CQ16" s="819">
        <f t="shared" si="9"/>
        <v>0</v>
      </c>
      <c r="CR16" s="819">
        <f t="shared" si="9"/>
        <v>0</v>
      </c>
      <c r="DI16" s="1408" t="s">
        <v>1667</v>
      </c>
      <c r="DJ16" s="1409"/>
      <c r="DK16" s="9">
        <v>3</v>
      </c>
      <c r="DL16" s="795">
        <f t="shared" si="3"/>
        <v>0</v>
      </c>
      <c r="DM16" s="820">
        <f t="shared" si="3"/>
        <v>0</v>
      </c>
      <c r="DN16" s="796">
        <f t="shared" si="3"/>
        <v>0</v>
      </c>
    </row>
    <row r="17" spans="1:118" ht="20.25" customHeight="1">
      <c r="A17" s="1410" t="s">
        <v>1668</v>
      </c>
      <c r="B17" s="603" t="s">
        <v>1669</v>
      </c>
      <c r="C17" s="604">
        <v>4</v>
      </c>
      <c r="D17" s="827">
        <f>+E17+F17</f>
        <v>0</v>
      </c>
      <c r="E17" s="828">
        <f>+H17+K17+N17+Q17+T17+W17+Z17+AC17+AF17+AI17+AL17+AO17+AR17+AU17+AX17+BA17+BD17+BG17+BJ17+BM17+BP17+BS17+BV17+BY17+CB17+CE17+CH17+CK17+CN17+CQ17</f>
        <v>0</v>
      </c>
      <c r="F17" s="829">
        <f>+I17+L17+O17+R17+U17+X17+AA17+AD17+AG17+AJ17+AM17+AP17+AS17+AV17+AY17+BB17+BE17+BH17+BK17+BN17+BQ17+BT17+BW17+BZ17+CC17+CF17+CI17+CL17+CO17+CR17</f>
        <v>0</v>
      </c>
      <c r="G17" s="605">
        <v>0</v>
      </c>
      <c r="H17" s="792">
        <f>+G17-I17</f>
        <v>0</v>
      </c>
      <c r="I17" s="606">
        <v>0</v>
      </c>
      <c r="J17" s="607">
        <v>0</v>
      </c>
      <c r="K17" s="792">
        <f>+J17-L17</f>
        <v>0</v>
      </c>
      <c r="L17" s="608">
        <v>0</v>
      </c>
      <c r="M17" s="607">
        <v>0</v>
      </c>
      <c r="N17" s="792">
        <f>+M17-O17</f>
        <v>0</v>
      </c>
      <c r="O17" s="608">
        <v>0</v>
      </c>
      <c r="P17" s="607">
        <v>0</v>
      </c>
      <c r="Q17" s="792">
        <f>+P17-R17</f>
        <v>0</v>
      </c>
      <c r="R17" s="608">
        <v>0</v>
      </c>
      <c r="S17" s="607">
        <v>0</v>
      </c>
      <c r="T17" s="792">
        <f>+S17-U17</f>
        <v>0</v>
      </c>
      <c r="U17" s="608">
        <v>0</v>
      </c>
      <c r="V17" s="607">
        <v>0</v>
      </c>
      <c r="W17" s="792">
        <f>+V17-X17</f>
        <v>0</v>
      </c>
      <c r="X17" s="608">
        <v>0</v>
      </c>
      <c r="Y17" s="607">
        <v>0</v>
      </c>
      <c r="Z17" s="792">
        <f>+Y17-AA17</f>
        <v>0</v>
      </c>
      <c r="AA17" s="608">
        <v>0</v>
      </c>
      <c r="AB17" s="607">
        <v>0</v>
      </c>
      <c r="AC17" s="792">
        <f>+AB17-AD17</f>
        <v>0</v>
      </c>
      <c r="AD17" s="608">
        <v>0</v>
      </c>
      <c r="AE17" s="607">
        <v>0</v>
      </c>
      <c r="AF17" s="792">
        <f>+AE17-AG17</f>
        <v>0</v>
      </c>
      <c r="AG17" s="608">
        <v>0</v>
      </c>
      <c r="AH17" s="607">
        <v>0</v>
      </c>
      <c r="AI17" s="792">
        <f>+AH17-AJ17</f>
        <v>0</v>
      </c>
      <c r="AJ17" s="608">
        <v>0</v>
      </c>
      <c r="AK17" s="607">
        <v>0</v>
      </c>
      <c r="AL17" s="792">
        <f>+AK17-AM17</f>
        <v>0</v>
      </c>
      <c r="AM17" s="608">
        <v>0</v>
      </c>
      <c r="AN17" s="607">
        <v>0</v>
      </c>
      <c r="AO17" s="792">
        <f>+AN17-AP17</f>
        <v>0</v>
      </c>
      <c r="AP17" s="608">
        <v>0</v>
      </c>
      <c r="AQ17" s="607">
        <v>0</v>
      </c>
      <c r="AR17" s="792">
        <f>+AQ17-AS17</f>
        <v>0</v>
      </c>
      <c r="AS17" s="608">
        <v>0</v>
      </c>
      <c r="AT17" s="607">
        <v>0</v>
      </c>
      <c r="AU17" s="792">
        <f>+AT17-AV17</f>
        <v>0</v>
      </c>
      <c r="AV17" s="608">
        <v>0</v>
      </c>
      <c r="AW17" s="607">
        <v>0</v>
      </c>
      <c r="AX17" s="792">
        <f>+AW17-AY17</f>
        <v>0</v>
      </c>
      <c r="AY17" s="608">
        <v>0</v>
      </c>
      <c r="AZ17" s="607">
        <v>0</v>
      </c>
      <c r="BA17" s="792">
        <f>+AZ17-BB17</f>
        <v>0</v>
      </c>
      <c r="BB17" s="608">
        <v>0</v>
      </c>
      <c r="BC17" s="607">
        <v>0</v>
      </c>
      <c r="BD17" s="792">
        <f>+BC17-BE17</f>
        <v>0</v>
      </c>
      <c r="BE17" s="608">
        <v>0</v>
      </c>
      <c r="BF17" s="607">
        <v>0</v>
      </c>
      <c r="BG17" s="792">
        <f>+BF17-BH17</f>
        <v>0</v>
      </c>
      <c r="BH17" s="608">
        <v>0</v>
      </c>
      <c r="BI17" s="607">
        <v>0</v>
      </c>
      <c r="BJ17" s="792">
        <f>+BI17-BK17</f>
        <v>0</v>
      </c>
      <c r="BK17" s="608">
        <v>0</v>
      </c>
      <c r="BL17" s="607">
        <v>0</v>
      </c>
      <c r="BM17" s="792">
        <f>+BL17-BN17</f>
        <v>0</v>
      </c>
      <c r="BN17" s="608">
        <v>0</v>
      </c>
      <c r="BO17" s="607">
        <v>0</v>
      </c>
      <c r="BP17" s="792">
        <f>+BO17-BQ17</f>
        <v>0</v>
      </c>
      <c r="BQ17" s="608">
        <v>0</v>
      </c>
      <c r="BR17" s="607">
        <v>0</v>
      </c>
      <c r="BS17" s="792">
        <f>+BR17-BT17</f>
        <v>0</v>
      </c>
      <c r="BT17" s="608">
        <v>0</v>
      </c>
      <c r="BU17" s="607">
        <v>0</v>
      </c>
      <c r="BV17" s="792">
        <f>+BU17-BW17</f>
        <v>0</v>
      </c>
      <c r="BW17" s="608">
        <v>0</v>
      </c>
      <c r="BX17" s="607">
        <v>0</v>
      </c>
      <c r="BY17" s="792">
        <f>+BX17-BZ17</f>
        <v>0</v>
      </c>
      <c r="BZ17" s="608">
        <v>0</v>
      </c>
      <c r="CA17" s="607">
        <v>0</v>
      </c>
      <c r="CB17" s="792">
        <f>+CA17-CC17</f>
        <v>0</v>
      </c>
      <c r="CC17" s="608">
        <v>0</v>
      </c>
      <c r="CD17" s="607">
        <v>0</v>
      </c>
      <c r="CE17" s="792">
        <f>+CD17-CF17</f>
        <v>0</v>
      </c>
      <c r="CF17" s="608">
        <v>0</v>
      </c>
      <c r="CG17" s="607">
        <v>0</v>
      </c>
      <c r="CH17" s="792">
        <f>+CG17-CI17</f>
        <v>0</v>
      </c>
      <c r="CI17" s="608">
        <v>0</v>
      </c>
      <c r="CJ17" s="607">
        <v>0</v>
      </c>
      <c r="CK17" s="792">
        <f>+CJ17-CL17</f>
        <v>0</v>
      </c>
      <c r="CL17" s="608">
        <v>0</v>
      </c>
      <c r="CM17" s="607">
        <v>0</v>
      </c>
      <c r="CN17" s="792">
        <f>+CM17-CO17</f>
        <v>0</v>
      </c>
      <c r="CO17" s="608">
        <v>0</v>
      </c>
      <c r="CP17" s="607">
        <v>0</v>
      </c>
      <c r="CQ17" s="792">
        <f>+CP17-CR17</f>
        <v>0</v>
      </c>
      <c r="CR17" s="608">
        <v>0</v>
      </c>
      <c r="DI17" s="1413" t="s">
        <v>1668</v>
      </c>
      <c r="DJ17" s="11" t="s">
        <v>1669</v>
      </c>
      <c r="DK17" s="9">
        <v>4</v>
      </c>
      <c r="DL17" s="795">
        <f t="shared" si="3"/>
        <v>0</v>
      </c>
      <c r="DM17" s="820">
        <f t="shared" si="3"/>
        <v>0</v>
      </c>
      <c r="DN17" s="796">
        <f t="shared" si="3"/>
        <v>0</v>
      </c>
    </row>
    <row r="18" spans="1:118" ht="20.25" customHeight="1">
      <c r="A18" s="1411"/>
      <c r="B18" s="11" t="s">
        <v>29</v>
      </c>
      <c r="C18" s="9">
        <v>5</v>
      </c>
      <c r="D18" s="830">
        <f t="shared" ref="D18:D50" si="10">+E18+F18</f>
        <v>0</v>
      </c>
      <c r="E18" s="803">
        <f t="shared" ref="E18:F50" si="11">+H18+K18+N18+Q18+T18+W18+Z18+AC18+AF18+AI18+AL18+AO18+AR18+AU18+AX18+BA18+BD18+BG18+BJ18+BM18+BP18+BS18+BV18+BY18+CB18+CE18+CH18+CK18+CN18+CQ18</f>
        <v>0</v>
      </c>
      <c r="F18" s="831">
        <f t="shared" si="11"/>
        <v>0</v>
      </c>
      <c r="G18" s="609">
        <v>0</v>
      </c>
      <c r="H18" s="786">
        <f t="shared" ref="H18:H50" si="12">+G18-I18</f>
        <v>0</v>
      </c>
      <c r="I18" s="606">
        <v>0</v>
      </c>
      <c r="J18" s="609">
        <v>0</v>
      </c>
      <c r="K18" s="786">
        <f t="shared" ref="K18:K50" si="13">+J18-L18</f>
        <v>0</v>
      </c>
      <c r="L18" s="608">
        <v>0</v>
      </c>
      <c r="M18" s="609">
        <v>0</v>
      </c>
      <c r="N18" s="786">
        <f t="shared" ref="N18:N50" si="14">+M18-O18</f>
        <v>0</v>
      </c>
      <c r="O18" s="608">
        <v>0</v>
      </c>
      <c r="P18" s="609">
        <v>0</v>
      </c>
      <c r="Q18" s="786">
        <f t="shared" ref="Q18:Q49" si="15">+P18-R18</f>
        <v>0</v>
      </c>
      <c r="R18" s="608">
        <v>0</v>
      </c>
      <c r="S18" s="609">
        <v>0</v>
      </c>
      <c r="T18" s="786">
        <f t="shared" ref="T18:T49" si="16">+S18-U18</f>
        <v>0</v>
      </c>
      <c r="U18" s="608">
        <v>0</v>
      </c>
      <c r="V18" s="607">
        <v>0</v>
      </c>
      <c r="W18" s="786">
        <f t="shared" ref="W18:W50" si="17">+V18-X18</f>
        <v>0</v>
      </c>
      <c r="X18" s="608">
        <v>0</v>
      </c>
      <c r="Y18" s="609">
        <v>0</v>
      </c>
      <c r="Z18" s="786">
        <f t="shared" ref="Z18:Z50" si="18">+Y18-AA18</f>
        <v>0</v>
      </c>
      <c r="AA18" s="608">
        <v>0</v>
      </c>
      <c r="AB18" s="609">
        <v>0</v>
      </c>
      <c r="AC18" s="786">
        <f t="shared" ref="AC18:AC50" si="19">+AB18-AD18</f>
        <v>0</v>
      </c>
      <c r="AD18" s="608">
        <v>0</v>
      </c>
      <c r="AE18" s="609">
        <v>0</v>
      </c>
      <c r="AF18" s="786">
        <f t="shared" ref="AF18:AF50" si="20">+AE18-AG18</f>
        <v>0</v>
      </c>
      <c r="AG18" s="608">
        <v>0</v>
      </c>
      <c r="AH18" s="609">
        <v>0</v>
      </c>
      <c r="AI18" s="786">
        <f t="shared" ref="AI18:AI50" si="21">+AH18-AJ18</f>
        <v>0</v>
      </c>
      <c r="AJ18" s="608">
        <v>0</v>
      </c>
      <c r="AK18" s="607">
        <v>0</v>
      </c>
      <c r="AL18" s="786">
        <f t="shared" ref="AL18:AL50" si="22">+AK18-AM18</f>
        <v>0</v>
      </c>
      <c r="AM18" s="608">
        <v>0</v>
      </c>
      <c r="AN18" s="609">
        <v>0</v>
      </c>
      <c r="AO18" s="786">
        <f t="shared" ref="AO18:AO50" si="23">+AN18-AP18</f>
        <v>0</v>
      </c>
      <c r="AP18" s="608">
        <v>0</v>
      </c>
      <c r="AQ18" s="609">
        <v>0</v>
      </c>
      <c r="AR18" s="786">
        <f t="shared" ref="AR18:AR50" si="24">+AQ18-AS18</f>
        <v>0</v>
      </c>
      <c r="AS18" s="608">
        <v>0</v>
      </c>
      <c r="AT18" s="609">
        <v>0</v>
      </c>
      <c r="AU18" s="786">
        <f t="shared" ref="AU18:AU50" si="25">+AT18-AV18</f>
        <v>0</v>
      </c>
      <c r="AV18" s="608">
        <v>0</v>
      </c>
      <c r="AW18" s="609">
        <v>0</v>
      </c>
      <c r="AX18" s="786">
        <f t="shared" ref="AX18:AX50" si="26">+AW18-AY18</f>
        <v>0</v>
      </c>
      <c r="AY18" s="608">
        <v>0</v>
      </c>
      <c r="AZ18" s="609">
        <v>0</v>
      </c>
      <c r="BA18" s="786">
        <f t="shared" ref="BA18:BA50" si="27">+AZ18-BB18</f>
        <v>0</v>
      </c>
      <c r="BB18" s="608">
        <v>0</v>
      </c>
      <c r="BC18" s="609">
        <v>0</v>
      </c>
      <c r="BD18" s="786">
        <f t="shared" ref="BD18:BD50" si="28">+BC18-BE18</f>
        <v>0</v>
      </c>
      <c r="BE18" s="608">
        <v>0</v>
      </c>
      <c r="BF18" s="607">
        <v>0</v>
      </c>
      <c r="BG18" s="786">
        <f t="shared" ref="BG18:BG50" si="29">+BF18-BH18</f>
        <v>0</v>
      </c>
      <c r="BH18" s="608">
        <v>0</v>
      </c>
      <c r="BI18" s="609">
        <v>0</v>
      </c>
      <c r="BJ18" s="786">
        <f t="shared" ref="BJ18:BJ50" si="30">+BI18-BK18</f>
        <v>0</v>
      </c>
      <c r="BK18" s="608">
        <v>0</v>
      </c>
      <c r="BL18" s="609">
        <v>0</v>
      </c>
      <c r="BM18" s="786">
        <f t="shared" ref="BM18:BM50" si="31">+BL18-BN18</f>
        <v>0</v>
      </c>
      <c r="BN18" s="608">
        <v>0</v>
      </c>
      <c r="BO18" s="609">
        <v>0</v>
      </c>
      <c r="BP18" s="786">
        <f t="shared" ref="BP18:BP50" si="32">+BO18-BQ18</f>
        <v>0</v>
      </c>
      <c r="BQ18" s="608">
        <v>0</v>
      </c>
      <c r="BR18" s="607">
        <v>0</v>
      </c>
      <c r="BS18" s="786">
        <f t="shared" ref="BS18:BS50" si="33">+BR18-BT18</f>
        <v>0</v>
      </c>
      <c r="BT18" s="608">
        <v>0</v>
      </c>
      <c r="BU18" s="609">
        <v>0</v>
      </c>
      <c r="BV18" s="786">
        <f t="shared" ref="BV18:BV50" si="34">+BU18-BW18</f>
        <v>0</v>
      </c>
      <c r="BW18" s="608">
        <v>0</v>
      </c>
      <c r="BX18" s="607">
        <v>0</v>
      </c>
      <c r="BY18" s="786">
        <f t="shared" ref="BY18:BY50" si="35">+BX18-BZ18</f>
        <v>0</v>
      </c>
      <c r="BZ18" s="608">
        <v>0</v>
      </c>
      <c r="CA18" s="609">
        <v>0</v>
      </c>
      <c r="CB18" s="786">
        <f t="shared" ref="CB18:CB50" si="36">+CA18-CC18</f>
        <v>0</v>
      </c>
      <c r="CC18" s="608">
        <v>0</v>
      </c>
      <c r="CD18" s="609">
        <v>0</v>
      </c>
      <c r="CE18" s="786">
        <f t="shared" ref="CE18:CE50" si="37">+CD18-CF18</f>
        <v>0</v>
      </c>
      <c r="CF18" s="608">
        <v>0</v>
      </c>
      <c r="CG18" s="609">
        <v>0</v>
      </c>
      <c r="CH18" s="786">
        <f t="shared" ref="CH18:CH50" si="38">+CG18-CI18</f>
        <v>0</v>
      </c>
      <c r="CI18" s="608">
        <v>0</v>
      </c>
      <c r="CJ18" s="609">
        <v>0</v>
      </c>
      <c r="CK18" s="786">
        <f t="shared" ref="CK18:CK50" si="39">+CJ18-CL18</f>
        <v>0</v>
      </c>
      <c r="CL18" s="608">
        <v>0</v>
      </c>
      <c r="CM18" s="609">
        <v>0</v>
      </c>
      <c r="CN18" s="786">
        <f t="shared" ref="CN18:CN50" si="40">+CM18-CO18</f>
        <v>0</v>
      </c>
      <c r="CO18" s="608">
        <v>0</v>
      </c>
      <c r="CP18" s="609">
        <v>0</v>
      </c>
      <c r="CQ18" s="786">
        <f t="shared" ref="CQ18:CQ50" si="41">+CP18-CR18</f>
        <v>0</v>
      </c>
      <c r="CR18" s="608">
        <v>0</v>
      </c>
      <c r="DI18" s="1414"/>
      <c r="DJ18" s="11" t="s">
        <v>29</v>
      </c>
      <c r="DK18" s="9">
        <v>5</v>
      </c>
      <c r="DL18" s="795">
        <f t="shared" si="3"/>
        <v>0</v>
      </c>
      <c r="DM18" s="820">
        <f t="shared" si="3"/>
        <v>0</v>
      </c>
      <c r="DN18" s="796">
        <f t="shared" si="3"/>
        <v>0</v>
      </c>
    </row>
    <row r="19" spans="1:118" ht="20.25" customHeight="1">
      <c r="A19" s="1411"/>
      <c r="B19" s="11" t="s">
        <v>1670</v>
      </c>
      <c r="C19" s="9">
        <v>6</v>
      </c>
      <c r="D19" s="830">
        <f t="shared" si="10"/>
        <v>0</v>
      </c>
      <c r="E19" s="803">
        <f t="shared" si="11"/>
        <v>0</v>
      </c>
      <c r="F19" s="831">
        <f t="shared" si="11"/>
        <v>0</v>
      </c>
      <c r="G19" s="607">
        <v>0</v>
      </c>
      <c r="H19" s="786">
        <f t="shared" si="12"/>
        <v>0</v>
      </c>
      <c r="I19" s="608">
        <v>0</v>
      </c>
      <c r="J19" s="607">
        <v>0</v>
      </c>
      <c r="K19" s="786">
        <f t="shared" si="13"/>
        <v>0</v>
      </c>
      <c r="L19" s="608">
        <v>0</v>
      </c>
      <c r="M19" s="607">
        <v>0</v>
      </c>
      <c r="N19" s="786">
        <f t="shared" si="14"/>
        <v>0</v>
      </c>
      <c r="O19" s="608">
        <v>0</v>
      </c>
      <c r="P19" s="607">
        <v>0</v>
      </c>
      <c r="Q19" s="786">
        <f t="shared" si="15"/>
        <v>0</v>
      </c>
      <c r="R19" s="608">
        <v>0</v>
      </c>
      <c r="S19" s="607">
        <v>0</v>
      </c>
      <c r="T19" s="786">
        <f t="shared" si="16"/>
        <v>0</v>
      </c>
      <c r="U19" s="608">
        <v>0</v>
      </c>
      <c r="V19" s="607">
        <v>0</v>
      </c>
      <c r="W19" s="786">
        <f t="shared" si="17"/>
        <v>0</v>
      </c>
      <c r="X19" s="608">
        <v>0</v>
      </c>
      <c r="Y19" s="607">
        <v>0</v>
      </c>
      <c r="Z19" s="786">
        <f t="shared" si="18"/>
        <v>0</v>
      </c>
      <c r="AA19" s="608">
        <v>0</v>
      </c>
      <c r="AB19" s="607">
        <v>0</v>
      </c>
      <c r="AC19" s="786">
        <f t="shared" si="19"/>
        <v>0</v>
      </c>
      <c r="AD19" s="608">
        <v>0</v>
      </c>
      <c r="AE19" s="607">
        <v>0</v>
      </c>
      <c r="AF19" s="786">
        <f t="shared" si="20"/>
        <v>0</v>
      </c>
      <c r="AG19" s="608">
        <v>0</v>
      </c>
      <c r="AH19" s="607">
        <v>0</v>
      </c>
      <c r="AI19" s="786">
        <f t="shared" si="21"/>
        <v>0</v>
      </c>
      <c r="AJ19" s="608">
        <v>0</v>
      </c>
      <c r="AK19" s="607">
        <v>0</v>
      </c>
      <c r="AL19" s="786">
        <f t="shared" si="22"/>
        <v>0</v>
      </c>
      <c r="AM19" s="608">
        <v>0</v>
      </c>
      <c r="AN19" s="607">
        <v>0</v>
      </c>
      <c r="AO19" s="786">
        <f t="shared" si="23"/>
        <v>0</v>
      </c>
      <c r="AP19" s="608">
        <v>0</v>
      </c>
      <c r="AQ19" s="607">
        <v>0</v>
      </c>
      <c r="AR19" s="786">
        <f t="shared" si="24"/>
        <v>0</v>
      </c>
      <c r="AS19" s="608">
        <v>0</v>
      </c>
      <c r="AT19" s="607">
        <v>0</v>
      </c>
      <c r="AU19" s="786">
        <f t="shared" si="25"/>
        <v>0</v>
      </c>
      <c r="AV19" s="608">
        <v>0</v>
      </c>
      <c r="AW19" s="607">
        <v>0</v>
      </c>
      <c r="AX19" s="786">
        <f t="shared" si="26"/>
        <v>0</v>
      </c>
      <c r="AY19" s="608">
        <v>0</v>
      </c>
      <c r="AZ19" s="607">
        <v>0</v>
      </c>
      <c r="BA19" s="786">
        <f t="shared" si="27"/>
        <v>0</v>
      </c>
      <c r="BB19" s="608">
        <v>0</v>
      </c>
      <c r="BC19" s="607">
        <v>0</v>
      </c>
      <c r="BD19" s="786">
        <f t="shared" si="28"/>
        <v>0</v>
      </c>
      <c r="BE19" s="608">
        <v>0</v>
      </c>
      <c r="BF19" s="607">
        <v>0</v>
      </c>
      <c r="BG19" s="786">
        <f t="shared" si="29"/>
        <v>0</v>
      </c>
      <c r="BH19" s="608">
        <v>0</v>
      </c>
      <c r="BI19" s="607">
        <v>0</v>
      </c>
      <c r="BJ19" s="786">
        <f t="shared" si="30"/>
        <v>0</v>
      </c>
      <c r="BK19" s="608">
        <v>0</v>
      </c>
      <c r="BL19" s="607">
        <v>0</v>
      </c>
      <c r="BM19" s="786">
        <f t="shared" si="31"/>
        <v>0</v>
      </c>
      <c r="BN19" s="608">
        <v>0</v>
      </c>
      <c r="BO19" s="607">
        <v>0</v>
      </c>
      <c r="BP19" s="786">
        <f t="shared" si="32"/>
        <v>0</v>
      </c>
      <c r="BQ19" s="608">
        <v>0</v>
      </c>
      <c r="BR19" s="607">
        <v>0</v>
      </c>
      <c r="BS19" s="786">
        <f t="shared" si="33"/>
        <v>0</v>
      </c>
      <c r="BT19" s="608">
        <v>0</v>
      </c>
      <c r="BU19" s="607">
        <v>0</v>
      </c>
      <c r="BV19" s="786">
        <f t="shared" si="34"/>
        <v>0</v>
      </c>
      <c r="BW19" s="608">
        <v>0</v>
      </c>
      <c r="BX19" s="607">
        <v>0</v>
      </c>
      <c r="BY19" s="786">
        <f t="shared" si="35"/>
        <v>0</v>
      </c>
      <c r="BZ19" s="608">
        <v>0</v>
      </c>
      <c r="CA19" s="607">
        <v>0</v>
      </c>
      <c r="CB19" s="786">
        <f t="shared" si="36"/>
        <v>0</v>
      </c>
      <c r="CC19" s="608">
        <v>0</v>
      </c>
      <c r="CD19" s="607">
        <v>0</v>
      </c>
      <c r="CE19" s="786">
        <f t="shared" si="37"/>
        <v>0</v>
      </c>
      <c r="CF19" s="608">
        <v>0</v>
      </c>
      <c r="CG19" s="607">
        <v>0</v>
      </c>
      <c r="CH19" s="786">
        <f t="shared" si="38"/>
        <v>0</v>
      </c>
      <c r="CI19" s="608">
        <v>0</v>
      </c>
      <c r="CJ19" s="607">
        <v>0</v>
      </c>
      <c r="CK19" s="786">
        <f t="shared" si="39"/>
        <v>0</v>
      </c>
      <c r="CL19" s="608">
        <v>0</v>
      </c>
      <c r="CM19" s="607">
        <v>0</v>
      </c>
      <c r="CN19" s="786">
        <f t="shared" si="40"/>
        <v>0</v>
      </c>
      <c r="CO19" s="608">
        <v>0</v>
      </c>
      <c r="CP19" s="607">
        <v>0</v>
      </c>
      <c r="CQ19" s="786">
        <f t="shared" si="41"/>
        <v>0</v>
      </c>
      <c r="CR19" s="608">
        <v>0</v>
      </c>
      <c r="DI19" s="1414"/>
      <c r="DJ19" s="11" t="s">
        <v>1670</v>
      </c>
      <c r="DK19" s="9">
        <v>6</v>
      </c>
      <c r="DL19" s="795">
        <f t="shared" si="3"/>
        <v>0</v>
      </c>
      <c r="DM19" s="820">
        <f t="shared" si="3"/>
        <v>0</v>
      </c>
      <c r="DN19" s="796">
        <f t="shared" si="3"/>
        <v>0</v>
      </c>
    </row>
    <row r="20" spans="1:118" ht="20.25" customHeight="1">
      <c r="A20" s="1411"/>
      <c r="B20" s="11" t="s">
        <v>1053</v>
      </c>
      <c r="C20" s="9">
        <v>7</v>
      </c>
      <c r="D20" s="830">
        <f t="shared" si="10"/>
        <v>0</v>
      </c>
      <c r="E20" s="803">
        <f t="shared" si="11"/>
        <v>0</v>
      </c>
      <c r="F20" s="831">
        <f t="shared" si="11"/>
        <v>0</v>
      </c>
      <c r="G20" s="609">
        <v>0</v>
      </c>
      <c r="H20" s="786">
        <f t="shared" si="12"/>
        <v>0</v>
      </c>
      <c r="I20" s="608">
        <v>0</v>
      </c>
      <c r="J20" s="609">
        <v>0</v>
      </c>
      <c r="K20" s="786">
        <f t="shared" si="13"/>
        <v>0</v>
      </c>
      <c r="L20" s="608">
        <v>0</v>
      </c>
      <c r="M20" s="609">
        <v>0</v>
      </c>
      <c r="N20" s="786">
        <f t="shared" si="14"/>
        <v>0</v>
      </c>
      <c r="O20" s="608">
        <v>0</v>
      </c>
      <c r="P20" s="609">
        <v>0</v>
      </c>
      <c r="Q20" s="786">
        <f>+P2-R2</f>
        <v>0</v>
      </c>
      <c r="R20" s="608">
        <v>0</v>
      </c>
      <c r="S20" s="609">
        <v>0</v>
      </c>
      <c r="T20" s="786">
        <f>+S2-U2</f>
        <v>0</v>
      </c>
      <c r="U20" s="608">
        <v>0</v>
      </c>
      <c r="V20" s="607">
        <v>0</v>
      </c>
      <c r="W20" s="786">
        <f t="shared" si="17"/>
        <v>0</v>
      </c>
      <c r="X20" s="608">
        <v>0</v>
      </c>
      <c r="Y20" s="609">
        <v>0</v>
      </c>
      <c r="Z20" s="786">
        <f t="shared" si="18"/>
        <v>0</v>
      </c>
      <c r="AA20" s="608">
        <v>0</v>
      </c>
      <c r="AB20" s="609">
        <v>0</v>
      </c>
      <c r="AC20" s="786">
        <f t="shared" si="19"/>
        <v>0</v>
      </c>
      <c r="AD20" s="608">
        <v>0</v>
      </c>
      <c r="AE20" s="609">
        <v>0</v>
      </c>
      <c r="AF20" s="786">
        <f t="shared" si="20"/>
        <v>0</v>
      </c>
      <c r="AG20" s="608">
        <v>0</v>
      </c>
      <c r="AH20" s="609">
        <v>0</v>
      </c>
      <c r="AI20" s="786">
        <f t="shared" si="21"/>
        <v>0</v>
      </c>
      <c r="AJ20" s="608">
        <v>0</v>
      </c>
      <c r="AK20" s="607">
        <v>0</v>
      </c>
      <c r="AL20" s="786">
        <f t="shared" si="22"/>
        <v>0</v>
      </c>
      <c r="AM20" s="608">
        <v>0</v>
      </c>
      <c r="AN20" s="609">
        <v>0</v>
      </c>
      <c r="AO20" s="786">
        <f t="shared" si="23"/>
        <v>0</v>
      </c>
      <c r="AP20" s="608">
        <v>0</v>
      </c>
      <c r="AQ20" s="609">
        <v>0</v>
      </c>
      <c r="AR20" s="786">
        <f t="shared" si="24"/>
        <v>0</v>
      </c>
      <c r="AS20" s="608">
        <v>0</v>
      </c>
      <c r="AT20" s="609">
        <v>0</v>
      </c>
      <c r="AU20" s="786">
        <f t="shared" si="25"/>
        <v>0</v>
      </c>
      <c r="AV20" s="608">
        <v>0</v>
      </c>
      <c r="AW20" s="609">
        <v>0</v>
      </c>
      <c r="AX20" s="786">
        <f t="shared" si="26"/>
        <v>0</v>
      </c>
      <c r="AY20" s="608">
        <v>0</v>
      </c>
      <c r="AZ20" s="609">
        <v>0</v>
      </c>
      <c r="BA20" s="786">
        <f t="shared" si="27"/>
        <v>0</v>
      </c>
      <c r="BB20" s="608">
        <v>0</v>
      </c>
      <c r="BC20" s="609">
        <v>0</v>
      </c>
      <c r="BD20" s="786">
        <f t="shared" si="28"/>
        <v>0</v>
      </c>
      <c r="BE20" s="608">
        <v>0</v>
      </c>
      <c r="BF20" s="607">
        <v>0</v>
      </c>
      <c r="BG20" s="786">
        <f t="shared" si="29"/>
        <v>0</v>
      </c>
      <c r="BH20" s="608">
        <v>0</v>
      </c>
      <c r="BI20" s="609">
        <v>0</v>
      </c>
      <c r="BJ20" s="786">
        <f t="shared" si="30"/>
        <v>0</v>
      </c>
      <c r="BK20" s="608">
        <v>0</v>
      </c>
      <c r="BL20" s="609">
        <v>0</v>
      </c>
      <c r="BM20" s="786">
        <f t="shared" si="31"/>
        <v>0</v>
      </c>
      <c r="BN20" s="608">
        <v>0</v>
      </c>
      <c r="BO20" s="609">
        <v>0</v>
      </c>
      <c r="BP20" s="786">
        <f t="shared" si="32"/>
        <v>0</v>
      </c>
      <c r="BQ20" s="608">
        <v>0</v>
      </c>
      <c r="BR20" s="607">
        <v>0</v>
      </c>
      <c r="BS20" s="786">
        <f t="shared" si="33"/>
        <v>0</v>
      </c>
      <c r="BT20" s="608">
        <v>0</v>
      </c>
      <c r="BU20" s="609">
        <v>0</v>
      </c>
      <c r="BV20" s="786">
        <f t="shared" si="34"/>
        <v>0</v>
      </c>
      <c r="BW20" s="608">
        <v>0</v>
      </c>
      <c r="BX20" s="607">
        <v>0</v>
      </c>
      <c r="BY20" s="786">
        <f t="shared" si="35"/>
        <v>0</v>
      </c>
      <c r="BZ20" s="608">
        <v>0</v>
      </c>
      <c r="CA20" s="609">
        <v>0</v>
      </c>
      <c r="CB20" s="786">
        <f t="shared" si="36"/>
        <v>0</v>
      </c>
      <c r="CC20" s="608">
        <v>0</v>
      </c>
      <c r="CD20" s="609">
        <v>0</v>
      </c>
      <c r="CE20" s="786">
        <f t="shared" si="37"/>
        <v>0</v>
      </c>
      <c r="CF20" s="608">
        <v>0</v>
      </c>
      <c r="CG20" s="609">
        <v>0</v>
      </c>
      <c r="CH20" s="786">
        <f t="shared" si="38"/>
        <v>0</v>
      </c>
      <c r="CI20" s="608">
        <v>0</v>
      </c>
      <c r="CJ20" s="609">
        <v>0</v>
      </c>
      <c r="CK20" s="786">
        <f t="shared" si="39"/>
        <v>0</v>
      </c>
      <c r="CL20" s="608">
        <v>0</v>
      </c>
      <c r="CM20" s="609">
        <v>0</v>
      </c>
      <c r="CN20" s="786">
        <f t="shared" si="40"/>
        <v>0</v>
      </c>
      <c r="CO20" s="608">
        <v>0</v>
      </c>
      <c r="CP20" s="609">
        <v>0</v>
      </c>
      <c r="CQ20" s="786">
        <f t="shared" si="41"/>
        <v>0</v>
      </c>
      <c r="CR20" s="608">
        <v>0</v>
      </c>
      <c r="DI20" s="1414"/>
      <c r="DJ20" s="11" t="s">
        <v>1053</v>
      </c>
      <c r="DK20" s="9">
        <v>7</v>
      </c>
      <c r="DL20" s="795">
        <f t="shared" si="3"/>
        <v>0</v>
      </c>
      <c r="DM20" s="820">
        <f t="shared" si="3"/>
        <v>0</v>
      </c>
      <c r="DN20" s="796">
        <f t="shared" si="3"/>
        <v>0</v>
      </c>
    </row>
    <row r="21" spans="1:118" ht="20.25" customHeight="1">
      <c r="A21" s="1411"/>
      <c r="B21" s="11" t="s">
        <v>1671</v>
      </c>
      <c r="C21" s="9">
        <v>8</v>
      </c>
      <c r="D21" s="830">
        <f t="shared" si="10"/>
        <v>0</v>
      </c>
      <c r="E21" s="803">
        <f t="shared" si="11"/>
        <v>0</v>
      </c>
      <c r="F21" s="831">
        <f t="shared" si="11"/>
        <v>0</v>
      </c>
      <c r="G21" s="609">
        <v>0</v>
      </c>
      <c r="H21" s="786">
        <f t="shared" si="12"/>
        <v>0</v>
      </c>
      <c r="I21" s="608">
        <v>0</v>
      </c>
      <c r="J21" s="609">
        <v>0</v>
      </c>
      <c r="K21" s="786">
        <f t="shared" si="13"/>
        <v>0</v>
      </c>
      <c r="L21" s="608">
        <v>0</v>
      </c>
      <c r="M21" s="609">
        <v>0</v>
      </c>
      <c r="N21" s="786">
        <f t="shared" si="14"/>
        <v>0</v>
      </c>
      <c r="O21" s="608">
        <v>0</v>
      </c>
      <c r="P21" s="609">
        <v>0</v>
      </c>
      <c r="Q21" s="786">
        <f t="shared" si="15"/>
        <v>0</v>
      </c>
      <c r="R21" s="608">
        <v>0</v>
      </c>
      <c r="S21" s="609">
        <v>0</v>
      </c>
      <c r="T21" s="786">
        <f t="shared" si="16"/>
        <v>0</v>
      </c>
      <c r="U21" s="608">
        <v>0</v>
      </c>
      <c r="V21" s="607">
        <v>0</v>
      </c>
      <c r="W21" s="786">
        <f t="shared" si="17"/>
        <v>0</v>
      </c>
      <c r="X21" s="608">
        <v>0</v>
      </c>
      <c r="Y21" s="609">
        <v>0</v>
      </c>
      <c r="Z21" s="786">
        <f t="shared" si="18"/>
        <v>0</v>
      </c>
      <c r="AA21" s="608">
        <v>0</v>
      </c>
      <c r="AB21" s="609">
        <v>0</v>
      </c>
      <c r="AC21" s="786">
        <f t="shared" si="19"/>
        <v>0</v>
      </c>
      <c r="AD21" s="608">
        <v>0</v>
      </c>
      <c r="AE21" s="609">
        <v>0</v>
      </c>
      <c r="AF21" s="786">
        <f t="shared" si="20"/>
        <v>0</v>
      </c>
      <c r="AG21" s="608">
        <v>0</v>
      </c>
      <c r="AH21" s="609">
        <v>0</v>
      </c>
      <c r="AI21" s="786">
        <f t="shared" si="21"/>
        <v>0</v>
      </c>
      <c r="AJ21" s="608">
        <v>0</v>
      </c>
      <c r="AK21" s="607">
        <v>0</v>
      </c>
      <c r="AL21" s="786">
        <f t="shared" si="22"/>
        <v>0</v>
      </c>
      <c r="AM21" s="608">
        <v>0</v>
      </c>
      <c r="AN21" s="609">
        <v>0</v>
      </c>
      <c r="AO21" s="786">
        <f t="shared" si="23"/>
        <v>0</v>
      </c>
      <c r="AP21" s="608">
        <v>0</v>
      </c>
      <c r="AQ21" s="609">
        <v>0</v>
      </c>
      <c r="AR21" s="786">
        <f t="shared" si="24"/>
        <v>0</v>
      </c>
      <c r="AS21" s="608">
        <v>0</v>
      </c>
      <c r="AT21" s="609">
        <v>0</v>
      </c>
      <c r="AU21" s="786">
        <f t="shared" si="25"/>
        <v>0</v>
      </c>
      <c r="AV21" s="608">
        <v>0</v>
      </c>
      <c r="AW21" s="609">
        <v>0</v>
      </c>
      <c r="AX21" s="786">
        <f t="shared" si="26"/>
        <v>0</v>
      </c>
      <c r="AY21" s="608">
        <v>0</v>
      </c>
      <c r="AZ21" s="609">
        <v>0</v>
      </c>
      <c r="BA21" s="786">
        <f t="shared" si="27"/>
        <v>0</v>
      </c>
      <c r="BB21" s="608">
        <v>0</v>
      </c>
      <c r="BC21" s="609">
        <v>0</v>
      </c>
      <c r="BD21" s="786">
        <f t="shared" si="28"/>
        <v>0</v>
      </c>
      <c r="BE21" s="608">
        <v>0</v>
      </c>
      <c r="BF21" s="607">
        <v>0</v>
      </c>
      <c r="BG21" s="786">
        <f t="shared" si="29"/>
        <v>0</v>
      </c>
      <c r="BH21" s="608">
        <v>0</v>
      </c>
      <c r="BI21" s="609">
        <v>0</v>
      </c>
      <c r="BJ21" s="786">
        <f t="shared" si="30"/>
        <v>0</v>
      </c>
      <c r="BK21" s="608">
        <v>0</v>
      </c>
      <c r="BL21" s="609">
        <v>0</v>
      </c>
      <c r="BM21" s="786">
        <f t="shared" si="31"/>
        <v>0</v>
      </c>
      <c r="BN21" s="608">
        <v>0</v>
      </c>
      <c r="BO21" s="609">
        <v>0</v>
      </c>
      <c r="BP21" s="786">
        <f t="shared" si="32"/>
        <v>0</v>
      </c>
      <c r="BQ21" s="608">
        <v>0</v>
      </c>
      <c r="BR21" s="607">
        <v>0</v>
      </c>
      <c r="BS21" s="786">
        <f t="shared" si="33"/>
        <v>0</v>
      </c>
      <c r="BT21" s="608">
        <v>0</v>
      </c>
      <c r="BU21" s="609">
        <v>0</v>
      </c>
      <c r="BV21" s="786">
        <f t="shared" si="34"/>
        <v>0</v>
      </c>
      <c r="BW21" s="608">
        <v>0</v>
      </c>
      <c r="BX21" s="607">
        <v>0</v>
      </c>
      <c r="BY21" s="786">
        <f t="shared" si="35"/>
        <v>0</v>
      </c>
      <c r="BZ21" s="608">
        <v>0</v>
      </c>
      <c r="CA21" s="609">
        <v>0</v>
      </c>
      <c r="CB21" s="786">
        <f t="shared" si="36"/>
        <v>0</v>
      </c>
      <c r="CC21" s="608">
        <v>0</v>
      </c>
      <c r="CD21" s="609">
        <v>0</v>
      </c>
      <c r="CE21" s="786">
        <f t="shared" si="37"/>
        <v>0</v>
      </c>
      <c r="CF21" s="608">
        <v>0</v>
      </c>
      <c r="CG21" s="609">
        <v>0</v>
      </c>
      <c r="CH21" s="786">
        <f t="shared" si="38"/>
        <v>0</v>
      </c>
      <c r="CI21" s="608">
        <v>0</v>
      </c>
      <c r="CJ21" s="609">
        <v>0</v>
      </c>
      <c r="CK21" s="786">
        <f t="shared" si="39"/>
        <v>0</v>
      </c>
      <c r="CL21" s="608">
        <v>0</v>
      </c>
      <c r="CM21" s="609">
        <v>0</v>
      </c>
      <c r="CN21" s="786">
        <f t="shared" si="40"/>
        <v>0</v>
      </c>
      <c r="CO21" s="608">
        <v>0</v>
      </c>
      <c r="CP21" s="609">
        <v>0</v>
      </c>
      <c r="CQ21" s="786">
        <f t="shared" si="41"/>
        <v>0</v>
      </c>
      <c r="CR21" s="608">
        <v>0</v>
      </c>
      <c r="DI21" s="1414"/>
      <c r="DJ21" s="11" t="s">
        <v>1671</v>
      </c>
      <c r="DK21" s="9">
        <v>8</v>
      </c>
      <c r="DL21" s="795">
        <f t="shared" si="3"/>
        <v>0</v>
      </c>
      <c r="DM21" s="820">
        <f t="shared" si="3"/>
        <v>0</v>
      </c>
      <c r="DN21" s="796">
        <f t="shared" si="3"/>
        <v>0</v>
      </c>
    </row>
    <row r="22" spans="1:118" ht="20.25" customHeight="1">
      <c r="A22" s="1411"/>
      <c r="B22" s="11" t="s">
        <v>1672</v>
      </c>
      <c r="C22" s="9">
        <v>9</v>
      </c>
      <c r="D22" s="830">
        <f t="shared" si="10"/>
        <v>0</v>
      </c>
      <c r="E22" s="803">
        <f t="shared" si="11"/>
        <v>0</v>
      </c>
      <c r="F22" s="831">
        <f t="shared" si="11"/>
        <v>0</v>
      </c>
      <c r="G22" s="609">
        <v>0</v>
      </c>
      <c r="H22" s="786">
        <f t="shared" si="12"/>
        <v>0</v>
      </c>
      <c r="I22" s="608">
        <v>0</v>
      </c>
      <c r="J22" s="609">
        <v>0</v>
      </c>
      <c r="K22" s="786">
        <f t="shared" si="13"/>
        <v>0</v>
      </c>
      <c r="L22" s="608">
        <v>0</v>
      </c>
      <c r="M22" s="609">
        <v>0</v>
      </c>
      <c r="N22" s="786">
        <f t="shared" si="14"/>
        <v>0</v>
      </c>
      <c r="O22" s="608">
        <v>0</v>
      </c>
      <c r="P22" s="609">
        <v>0</v>
      </c>
      <c r="Q22" s="786">
        <f t="shared" si="15"/>
        <v>0</v>
      </c>
      <c r="R22" s="608">
        <v>0</v>
      </c>
      <c r="S22" s="609">
        <v>0</v>
      </c>
      <c r="T22" s="786">
        <f t="shared" si="16"/>
        <v>0</v>
      </c>
      <c r="U22" s="608">
        <v>0</v>
      </c>
      <c r="V22" s="607">
        <v>0</v>
      </c>
      <c r="W22" s="786">
        <f t="shared" si="17"/>
        <v>0</v>
      </c>
      <c r="X22" s="608">
        <v>0</v>
      </c>
      <c r="Y22" s="609">
        <v>0</v>
      </c>
      <c r="Z22" s="786">
        <f t="shared" si="18"/>
        <v>0</v>
      </c>
      <c r="AA22" s="608">
        <v>0</v>
      </c>
      <c r="AB22" s="609">
        <v>0</v>
      </c>
      <c r="AC22" s="786">
        <f t="shared" si="19"/>
        <v>0</v>
      </c>
      <c r="AD22" s="608">
        <v>0</v>
      </c>
      <c r="AE22" s="609">
        <v>0</v>
      </c>
      <c r="AF22" s="786">
        <f t="shared" si="20"/>
        <v>0</v>
      </c>
      <c r="AG22" s="608">
        <v>0</v>
      </c>
      <c r="AH22" s="609">
        <v>0</v>
      </c>
      <c r="AI22" s="786">
        <f t="shared" si="21"/>
        <v>0</v>
      </c>
      <c r="AJ22" s="608">
        <v>0</v>
      </c>
      <c r="AK22" s="607">
        <v>0</v>
      </c>
      <c r="AL22" s="786">
        <f t="shared" si="22"/>
        <v>0</v>
      </c>
      <c r="AM22" s="608">
        <v>0</v>
      </c>
      <c r="AN22" s="609">
        <v>0</v>
      </c>
      <c r="AO22" s="786">
        <f t="shared" si="23"/>
        <v>0</v>
      </c>
      <c r="AP22" s="608">
        <v>0</v>
      </c>
      <c r="AQ22" s="609">
        <v>0</v>
      </c>
      <c r="AR22" s="786">
        <f t="shared" si="24"/>
        <v>0</v>
      </c>
      <c r="AS22" s="608">
        <v>0</v>
      </c>
      <c r="AT22" s="609">
        <v>0</v>
      </c>
      <c r="AU22" s="786">
        <f t="shared" si="25"/>
        <v>0</v>
      </c>
      <c r="AV22" s="608">
        <v>0</v>
      </c>
      <c r="AW22" s="609">
        <v>0</v>
      </c>
      <c r="AX22" s="786">
        <f t="shared" si="26"/>
        <v>0</v>
      </c>
      <c r="AY22" s="608">
        <v>0</v>
      </c>
      <c r="AZ22" s="609">
        <v>0</v>
      </c>
      <c r="BA22" s="786">
        <f t="shared" si="27"/>
        <v>0</v>
      </c>
      <c r="BB22" s="608">
        <v>0</v>
      </c>
      <c r="BC22" s="609">
        <v>0</v>
      </c>
      <c r="BD22" s="786">
        <f t="shared" si="28"/>
        <v>0</v>
      </c>
      <c r="BE22" s="608">
        <v>0</v>
      </c>
      <c r="BF22" s="607">
        <v>0</v>
      </c>
      <c r="BG22" s="786">
        <f t="shared" si="29"/>
        <v>0</v>
      </c>
      <c r="BH22" s="608">
        <v>0</v>
      </c>
      <c r="BI22" s="609">
        <v>0</v>
      </c>
      <c r="BJ22" s="786">
        <f t="shared" si="30"/>
        <v>0</v>
      </c>
      <c r="BK22" s="608">
        <v>0</v>
      </c>
      <c r="BL22" s="609">
        <v>0</v>
      </c>
      <c r="BM22" s="786">
        <f t="shared" si="31"/>
        <v>0</v>
      </c>
      <c r="BN22" s="608">
        <v>0</v>
      </c>
      <c r="BO22" s="609">
        <v>0</v>
      </c>
      <c r="BP22" s="786">
        <f t="shared" si="32"/>
        <v>0</v>
      </c>
      <c r="BQ22" s="608">
        <v>0</v>
      </c>
      <c r="BR22" s="607">
        <v>0</v>
      </c>
      <c r="BS22" s="786">
        <f t="shared" si="33"/>
        <v>0</v>
      </c>
      <c r="BT22" s="608">
        <v>0</v>
      </c>
      <c r="BU22" s="609">
        <v>0</v>
      </c>
      <c r="BV22" s="786">
        <f t="shared" si="34"/>
        <v>0</v>
      </c>
      <c r="BW22" s="608">
        <v>0</v>
      </c>
      <c r="BX22" s="607">
        <v>0</v>
      </c>
      <c r="BY22" s="786">
        <f t="shared" si="35"/>
        <v>0</v>
      </c>
      <c r="BZ22" s="608">
        <v>0</v>
      </c>
      <c r="CA22" s="609">
        <v>0</v>
      </c>
      <c r="CB22" s="786">
        <f t="shared" si="36"/>
        <v>0</v>
      </c>
      <c r="CC22" s="608">
        <v>0</v>
      </c>
      <c r="CD22" s="609">
        <v>0</v>
      </c>
      <c r="CE22" s="786">
        <f t="shared" si="37"/>
        <v>0</v>
      </c>
      <c r="CF22" s="608">
        <v>0</v>
      </c>
      <c r="CG22" s="609">
        <v>0</v>
      </c>
      <c r="CH22" s="786">
        <f t="shared" si="38"/>
        <v>0</v>
      </c>
      <c r="CI22" s="608">
        <v>0</v>
      </c>
      <c r="CJ22" s="609">
        <v>0</v>
      </c>
      <c r="CK22" s="786">
        <f t="shared" si="39"/>
        <v>0</v>
      </c>
      <c r="CL22" s="608">
        <v>0</v>
      </c>
      <c r="CM22" s="609">
        <v>0</v>
      </c>
      <c r="CN22" s="786">
        <f t="shared" si="40"/>
        <v>0</v>
      </c>
      <c r="CO22" s="608">
        <v>0</v>
      </c>
      <c r="CP22" s="609">
        <v>0</v>
      </c>
      <c r="CQ22" s="786">
        <f t="shared" si="41"/>
        <v>0</v>
      </c>
      <c r="CR22" s="608">
        <v>0</v>
      </c>
      <c r="DI22" s="1414"/>
      <c r="DJ22" s="11" t="s">
        <v>1672</v>
      </c>
      <c r="DK22" s="9">
        <v>9</v>
      </c>
      <c r="DL22" s="795">
        <f t="shared" si="3"/>
        <v>0</v>
      </c>
      <c r="DM22" s="820">
        <f t="shared" si="3"/>
        <v>0</v>
      </c>
      <c r="DN22" s="796">
        <f t="shared" si="3"/>
        <v>0</v>
      </c>
    </row>
    <row r="23" spans="1:118" ht="20.25" customHeight="1">
      <c r="A23" s="1411"/>
      <c r="B23" s="11" t="s">
        <v>1673</v>
      </c>
      <c r="C23" s="9">
        <v>10</v>
      </c>
      <c r="D23" s="830">
        <f t="shared" si="10"/>
        <v>0</v>
      </c>
      <c r="E23" s="803">
        <f t="shared" si="11"/>
        <v>0</v>
      </c>
      <c r="F23" s="831">
        <f t="shared" si="11"/>
        <v>0</v>
      </c>
      <c r="G23" s="609">
        <v>0</v>
      </c>
      <c r="H23" s="786">
        <f t="shared" si="12"/>
        <v>0</v>
      </c>
      <c r="I23" s="608">
        <v>0</v>
      </c>
      <c r="J23" s="609">
        <v>0</v>
      </c>
      <c r="K23" s="786">
        <f t="shared" si="13"/>
        <v>0</v>
      </c>
      <c r="L23" s="608">
        <v>0</v>
      </c>
      <c r="M23" s="609">
        <v>0</v>
      </c>
      <c r="N23" s="786">
        <f t="shared" si="14"/>
        <v>0</v>
      </c>
      <c r="O23" s="608">
        <v>0</v>
      </c>
      <c r="P23" s="609">
        <v>0</v>
      </c>
      <c r="Q23" s="786">
        <f t="shared" si="15"/>
        <v>0</v>
      </c>
      <c r="R23" s="608">
        <v>0</v>
      </c>
      <c r="S23" s="609">
        <v>0</v>
      </c>
      <c r="T23" s="786">
        <f t="shared" si="16"/>
        <v>0</v>
      </c>
      <c r="U23" s="608">
        <v>0</v>
      </c>
      <c r="V23" s="607">
        <v>0</v>
      </c>
      <c r="W23" s="786">
        <f t="shared" si="17"/>
        <v>0</v>
      </c>
      <c r="X23" s="608">
        <v>0</v>
      </c>
      <c r="Y23" s="609">
        <v>0</v>
      </c>
      <c r="Z23" s="786">
        <f t="shared" si="18"/>
        <v>0</v>
      </c>
      <c r="AA23" s="608">
        <v>0</v>
      </c>
      <c r="AB23" s="609">
        <v>0</v>
      </c>
      <c r="AC23" s="786">
        <f t="shared" si="19"/>
        <v>0</v>
      </c>
      <c r="AD23" s="608">
        <v>0</v>
      </c>
      <c r="AE23" s="609">
        <v>0</v>
      </c>
      <c r="AF23" s="786">
        <f t="shared" si="20"/>
        <v>0</v>
      </c>
      <c r="AG23" s="608">
        <v>0</v>
      </c>
      <c r="AH23" s="609">
        <v>0</v>
      </c>
      <c r="AI23" s="786">
        <f t="shared" si="21"/>
        <v>0</v>
      </c>
      <c r="AJ23" s="608">
        <v>0</v>
      </c>
      <c r="AK23" s="607">
        <v>0</v>
      </c>
      <c r="AL23" s="786">
        <f t="shared" si="22"/>
        <v>0</v>
      </c>
      <c r="AM23" s="608">
        <v>0</v>
      </c>
      <c r="AN23" s="609">
        <v>0</v>
      </c>
      <c r="AO23" s="786">
        <f t="shared" si="23"/>
        <v>0</v>
      </c>
      <c r="AP23" s="608">
        <v>0</v>
      </c>
      <c r="AQ23" s="609">
        <v>0</v>
      </c>
      <c r="AR23" s="786">
        <f t="shared" si="24"/>
        <v>0</v>
      </c>
      <c r="AS23" s="608">
        <v>0</v>
      </c>
      <c r="AT23" s="609">
        <v>0</v>
      </c>
      <c r="AU23" s="786">
        <f t="shared" si="25"/>
        <v>0</v>
      </c>
      <c r="AV23" s="608">
        <v>0</v>
      </c>
      <c r="AW23" s="609">
        <v>0</v>
      </c>
      <c r="AX23" s="786">
        <f t="shared" si="26"/>
        <v>0</v>
      </c>
      <c r="AY23" s="608">
        <v>0</v>
      </c>
      <c r="AZ23" s="609">
        <v>0</v>
      </c>
      <c r="BA23" s="786">
        <f t="shared" si="27"/>
        <v>0</v>
      </c>
      <c r="BB23" s="608">
        <v>0</v>
      </c>
      <c r="BC23" s="609">
        <v>0</v>
      </c>
      <c r="BD23" s="786">
        <f t="shared" si="28"/>
        <v>0</v>
      </c>
      <c r="BE23" s="608">
        <v>0</v>
      </c>
      <c r="BF23" s="607">
        <v>0</v>
      </c>
      <c r="BG23" s="786">
        <f t="shared" si="29"/>
        <v>0</v>
      </c>
      <c r="BH23" s="608">
        <v>0</v>
      </c>
      <c r="BI23" s="609">
        <v>0</v>
      </c>
      <c r="BJ23" s="786">
        <f t="shared" si="30"/>
        <v>0</v>
      </c>
      <c r="BK23" s="608">
        <v>0</v>
      </c>
      <c r="BL23" s="609">
        <v>0</v>
      </c>
      <c r="BM23" s="786">
        <f t="shared" si="31"/>
        <v>0</v>
      </c>
      <c r="BN23" s="608">
        <v>0</v>
      </c>
      <c r="BO23" s="609">
        <v>0</v>
      </c>
      <c r="BP23" s="786">
        <f t="shared" si="32"/>
        <v>0</v>
      </c>
      <c r="BQ23" s="608">
        <v>0</v>
      </c>
      <c r="BR23" s="607">
        <v>0</v>
      </c>
      <c r="BS23" s="786">
        <f t="shared" si="33"/>
        <v>0</v>
      </c>
      <c r="BT23" s="608">
        <v>0</v>
      </c>
      <c r="BU23" s="609">
        <v>0</v>
      </c>
      <c r="BV23" s="786">
        <f t="shared" si="34"/>
        <v>0</v>
      </c>
      <c r="BW23" s="608">
        <v>0</v>
      </c>
      <c r="BX23" s="607">
        <v>0</v>
      </c>
      <c r="BY23" s="786">
        <f t="shared" si="35"/>
        <v>0</v>
      </c>
      <c r="BZ23" s="608">
        <v>0</v>
      </c>
      <c r="CA23" s="609">
        <v>0</v>
      </c>
      <c r="CB23" s="786">
        <f t="shared" si="36"/>
        <v>0</v>
      </c>
      <c r="CC23" s="608">
        <v>0</v>
      </c>
      <c r="CD23" s="609">
        <v>0</v>
      </c>
      <c r="CE23" s="786">
        <f t="shared" si="37"/>
        <v>0</v>
      </c>
      <c r="CF23" s="608">
        <v>0</v>
      </c>
      <c r="CG23" s="609">
        <v>0</v>
      </c>
      <c r="CH23" s="786">
        <f t="shared" si="38"/>
        <v>0</v>
      </c>
      <c r="CI23" s="608">
        <v>0</v>
      </c>
      <c r="CJ23" s="609">
        <v>0</v>
      </c>
      <c r="CK23" s="786">
        <f t="shared" si="39"/>
        <v>0</v>
      </c>
      <c r="CL23" s="608">
        <v>0</v>
      </c>
      <c r="CM23" s="609">
        <v>0</v>
      </c>
      <c r="CN23" s="786">
        <f t="shared" si="40"/>
        <v>0</v>
      </c>
      <c r="CO23" s="608">
        <v>0</v>
      </c>
      <c r="CP23" s="609">
        <v>0</v>
      </c>
      <c r="CQ23" s="786">
        <f t="shared" si="41"/>
        <v>0</v>
      </c>
      <c r="CR23" s="608">
        <v>0</v>
      </c>
      <c r="DI23" s="1414"/>
      <c r="DJ23" s="11" t="s">
        <v>1673</v>
      </c>
      <c r="DK23" s="9">
        <v>10</v>
      </c>
      <c r="DL23" s="795">
        <f t="shared" si="3"/>
        <v>0</v>
      </c>
      <c r="DM23" s="820">
        <f t="shared" si="3"/>
        <v>0</v>
      </c>
      <c r="DN23" s="796">
        <f t="shared" si="3"/>
        <v>0</v>
      </c>
    </row>
    <row r="24" spans="1:118" ht="20.25" customHeight="1">
      <c r="A24" s="1411"/>
      <c r="B24" s="11" t="s">
        <v>1674</v>
      </c>
      <c r="C24" s="9">
        <v>11</v>
      </c>
      <c r="D24" s="830">
        <f t="shared" si="10"/>
        <v>0</v>
      </c>
      <c r="E24" s="803">
        <f t="shared" si="11"/>
        <v>0</v>
      </c>
      <c r="F24" s="831">
        <f t="shared" si="11"/>
        <v>0</v>
      </c>
      <c r="G24" s="609">
        <v>0</v>
      </c>
      <c r="H24" s="786">
        <f t="shared" si="12"/>
        <v>0</v>
      </c>
      <c r="I24" s="608">
        <v>0</v>
      </c>
      <c r="J24" s="609">
        <v>0</v>
      </c>
      <c r="K24" s="786">
        <f t="shared" si="13"/>
        <v>0</v>
      </c>
      <c r="L24" s="608">
        <v>0</v>
      </c>
      <c r="M24" s="609">
        <v>0</v>
      </c>
      <c r="N24" s="786">
        <f t="shared" si="14"/>
        <v>0</v>
      </c>
      <c r="O24" s="608">
        <v>0</v>
      </c>
      <c r="P24" s="609">
        <v>0</v>
      </c>
      <c r="Q24" s="786">
        <f t="shared" si="15"/>
        <v>0</v>
      </c>
      <c r="R24" s="608">
        <v>0</v>
      </c>
      <c r="S24" s="609">
        <v>0</v>
      </c>
      <c r="T24" s="786">
        <f t="shared" si="16"/>
        <v>0</v>
      </c>
      <c r="U24" s="608">
        <v>0</v>
      </c>
      <c r="V24" s="607">
        <v>0</v>
      </c>
      <c r="W24" s="786">
        <f t="shared" si="17"/>
        <v>0</v>
      </c>
      <c r="X24" s="608">
        <v>0</v>
      </c>
      <c r="Y24" s="609">
        <v>0</v>
      </c>
      <c r="Z24" s="786">
        <f t="shared" si="18"/>
        <v>0</v>
      </c>
      <c r="AA24" s="608">
        <v>0</v>
      </c>
      <c r="AB24" s="609">
        <v>0</v>
      </c>
      <c r="AC24" s="786">
        <f t="shared" si="19"/>
        <v>0</v>
      </c>
      <c r="AD24" s="608">
        <v>0</v>
      </c>
      <c r="AE24" s="609">
        <v>0</v>
      </c>
      <c r="AF24" s="786">
        <f t="shared" si="20"/>
        <v>0</v>
      </c>
      <c r="AG24" s="608">
        <v>0</v>
      </c>
      <c r="AH24" s="609">
        <v>0</v>
      </c>
      <c r="AI24" s="786">
        <f t="shared" si="21"/>
        <v>0</v>
      </c>
      <c r="AJ24" s="608">
        <v>0</v>
      </c>
      <c r="AK24" s="607">
        <v>0</v>
      </c>
      <c r="AL24" s="786">
        <f t="shared" si="22"/>
        <v>0</v>
      </c>
      <c r="AM24" s="608">
        <v>0</v>
      </c>
      <c r="AN24" s="609">
        <v>0</v>
      </c>
      <c r="AO24" s="786">
        <f t="shared" si="23"/>
        <v>0</v>
      </c>
      <c r="AP24" s="608">
        <v>0</v>
      </c>
      <c r="AQ24" s="609">
        <v>0</v>
      </c>
      <c r="AR24" s="786">
        <f t="shared" si="24"/>
        <v>0</v>
      </c>
      <c r="AS24" s="608">
        <v>0</v>
      </c>
      <c r="AT24" s="609">
        <v>0</v>
      </c>
      <c r="AU24" s="786">
        <f t="shared" si="25"/>
        <v>0</v>
      </c>
      <c r="AV24" s="608">
        <v>0</v>
      </c>
      <c r="AW24" s="609">
        <v>0</v>
      </c>
      <c r="AX24" s="786">
        <f t="shared" si="26"/>
        <v>0</v>
      </c>
      <c r="AY24" s="608">
        <v>0</v>
      </c>
      <c r="AZ24" s="609">
        <v>0</v>
      </c>
      <c r="BA24" s="786">
        <f t="shared" si="27"/>
        <v>0</v>
      </c>
      <c r="BB24" s="608">
        <v>0</v>
      </c>
      <c r="BC24" s="609">
        <v>0</v>
      </c>
      <c r="BD24" s="786">
        <f t="shared" si="28"/>
        <v>0</v>
      </c>
      <c r="BE24" s="608">
        <v>0</v>
      </c>
      <c r="BF24" s="607">
        <v>0</v>
      </c>
      <c r="BG24" s="786">
        <f t="shared" si="29"/>
        <v>0</v>
      </c>
      <c r="BH24" s="608">
        <v>0</v>
      </c>
      <c r="BI24" s="609">
        <v>0</v>
      </c>
      <c r="BJ24" s="786">
        <f t="shared" si="30"/>
        <v>0</v>
      </c>
      <c r="BK24" s="608">
        <v>0</v>
      </c>
      <c r="BL24" s="609">
        <v>0</v>
      </c>
      <c r="BM24" s="786">
        <f t="shared" si="31"/>
        <v>0</v>
      </c>
      <c r="BN24" s="608">
        <v>0</v>
      </c>
      <c r="BO24" s="609">
        <v>0</v>
      </c>
      <c r="BP24" s="786">
        <f t="shared" si="32"/>
        <v>0</v>
      </c>
      <c r="BQ24" s="608">
        <v>0</v>
      </c>
      <c r="BR24" s="607">
        <v>0</v>
      </c>
      <c r="BS24" s="786">
        <f t="shared" si="33"/>
        <v>0</v>
      </c>
      <c r="BT24" s="608">
        <v>0</v>
      </c>
      <c r="BU24" s="609">
        <v>0</v>
      </c>
      <c r="BV24" s="786">
        <f t="shared" si="34"/>
        <v>0</v>
      </c>
      <c r="BW24" s="608">
        <v>0</v>
      </c>
      <c r="BX24" s="607">
        <v>0</v>
      </c>
      <c r="BY24" s="786">
        <f t="shared" si="35"/>
        <v>0</v>
      </c>
      <c r="BZ24" s="608">
        <v>0</v>
      </c>
      <c r="CA24" s="609">
        <v>0</v>
      </c>
      <c r="CB24" s="786">
        <f t="shared" si="36"/>
        <v>0</v>
      </c>
      <c r="CC24" s="608">
        <v>0</v>
      </c>
      <c r="CD24" s="609">
        <v>0</v>
      </c>
      <c r="CE24" s="786">
        <f t="shared" si="37"/>
        <v>0</v>
      </c>
      <c r="CF24" s="608">
        <v>0</v>
      </c>
      <c r="CG24" s="609">
        <v>0</v>
      </c>
      <c r="CH24" s="786">
        <f t="shared" si="38"/>
        <v>0</v>
      </c>
      <c r="CI24" s="608">
        <v>0</v>
      </c>
      <c r="CJ24" s="609">
        <v>0</v>
      </c>
      <c r="CK24" s="786">
        <f t="shared" si="39"/>
        <v>0</v>
      </c>
      <c r="CL24" s="608">
        <v>0</v>
      </c>
      <c r="CM24" s="609">
        <v>0</v>
      </c>
      <c r="CN24" s="786">
        <f t="shared" si="40"/>
        <v>0</v>
      </c>
      <c r="CO24" s="608">
        <v>0</v>
      </c>
      <c r="CP24" s="609">
        <v>0</v>
      </c>
      <c r="CQ24" s="786">
        <f t="shared" si="41"/>
        <v>0</v>
      </c>
      <c r="CR24" s="608">
        <v>0</v>
      </c>
      <c r="DI24" s="1414"/>
      <c r="DJ24" s="11" t="s">
        <v>1674</v>
      </c>
      <c r="DK24" s="9">
        <v>11</v>
      </c>
      <c r="DL24" s="795">
        <f t="shared" si="3"/>
        <v>0</v>
      </c>
      <c r="DM24" s="820">
        <f t="shared" si="3"/>
        <v>0</v>
      </c>
      <c r="DN24" s="796">
        <f t="shared" si="3"/>
        <v>0</v>
      </c>
    </row>
    <row r="25" spans="1:118" ht="20.25" customHeight="1">
      <c r="A25" s="1411"/>
      <c r="B25" s="11" t="s">
        <v>49</v>
      </c>
      <c r="C25" s="9">
        <v>12</v>
      </c>
      <c r="D25" s="830">
        <f t="shared" si="10"/>
        <v>0</v>
      </c>
      <c r="E25" s="803">
        <f t="shared" si="11"/>
        <v>0</v>
      </c>
      <c r="F25" s="831">
        <f t="shared" si="11"/>
        <v>0</v>
      </c>
      <c r="G25" s="609">
        <v>0</v>
      </c>
      <c r="H25" s="786">
        <f t="shared" si="12"/>
        <v>0</v>
      </c>
      <c r="I25" s="608">
        <v>0</v>
      </c>
      <c r="J25" s="609">
        <v>0</v>
      </c>
      <c r="K25" s="786">
        <f t="shared" si="13"/>
        <v>0</v>
      </c>
      <c r="L25" s="608">
        <v>0</v>
      </c>
      <c r="M25" s="609">
        <v>0</v>
      </c>
      <c r="N25" s="786">
        <f t="shared" si="14"/>
        <v>0</v>
      </c>
      <c r="O25" s="608">
        <v>0</v>
      </c>
      <c r="P25" s="609">
        <v>0</v>
      </c>
      <c r="Q25" s="786">
        <f t="shared" si="15"/>
        <v>0</v>
      </c>
      <c r="R25" s="608">
        <v>0</v>
      </c>
      <c r="S25" s="609">
        <v>0</v>
      </c>
      <c r="T25" s="786">
        <f t="shared" si="16"/>
        <v>0</v>
      </c>
      <c r="U25" s="608">
        <v>0</v>
      </c>
      <c r="V25" s="607">
        <v>0</v>
      </c>
      <c r="W25" s="786">
        <f t="shared" si="17"/>
        <v>0</v>
      </c>
      <c r="X25" s="608">
        <v>0</v>
      </c>
      <c r="Y25" s="609">
        <v>0</v>
      </c>
      <c r="Z25" s="786">
        <f t="shared" si="18"/>
        <v>0</v>
      </c>
      <c r="AA25" s="608">
        <v>0</v>
      </c>
      <c r="AB25" s="609">
        <v>0</v>
      </c>
      <c r="AC25" s="786">
        <f t="shared" si="19"/>
        <v>0</v>
      </c>
      <c r="AD25" s="608">
        <v>0</v>
      </c>
      <c r="AE25" s="609">
        <v>0</v>
      </c>
      <c r="AF25" s="786">
        <f t="shared" si="20"/>
        <v>0</v>
      </c>
      <c r="AG25" s="608">
        <v>0</v>
      </c>
      <c r="AH25" s="609">
        <v>0</v>
      </c>
      <c r="AI25" s="786">
        <f t="shared" si="21"/>
        <v>0</v>
      </c>
      <c r="AJ25" s="608">
        <v>0</v>
      </c>
      <c r="AK25" s="607">
        <v>0</v>
      </c>
      <c r="AL25" s="786">
        <f t="shared" si="22"/>
        <v>0</v>
      </c>
      <c r="AM25" s="608">
        <v>0</v>
      </c>
      <c r="AN25" s="609">
        <v>0</v>
      </c>
      <c r="AO25" s="786">
        <f t="shared" si="23"/>
        <v>0</v>
      </c>
      <c r="AP25" s="608">
        <v>0</v>
      </c>
      <c r="AQ25" s="609">
        <v>0</v>
      </c>
      <c r="AR25" s="786">
        <f t="shared" si="24"/>
        <v>0</v>
      </c>
      <c r="AS25" s="608">
        <v>0</v>
      </c>
      <c r="AT25" s="609">
        <v>0</v>
      </c>
      <c r="AU25" s="786">
        <f t="shared" si="25"/>
        <v>0</v>
      </c>
      <c r="AV25" s="608">
        <v>0</v>
      </c>
      <c r="AW25" s="609">
        <v>0</v>
      </c>
      <c r="AX25" s="786">
        <f t="shared" si="26"/>
        <v>0</v>
      </c>
      <c r="AY25" s="608">
        <v>0</v>
      </c>
      <c r="AZ25" s="609">
        <v>0</v>
      </c>
      <c r="BA25" s="786">
        <f t="shared" si="27"/>
        <v>0</v>
      </c>
      <c r="BB25" s="608">
        <v>0</v>
      </c>
      <c r="BC25" s="609">
        <v>0</v>
      </c>
      <c r="BD25" s="786">
        <f t="shared" si="28"/>
        <v>0</v>
      </c>
      <c r="BE25" s="608">
        <v>0</v>
      </c>
      <c r="BF25" s="607">
        <v>0</v>
      </c>
      <c r="BG25" s="786">
        <f t="shared" si="29"/>
        <v>0</v>
      </c>
      <c r="BH25" s="608">
        <v>0</v>
      </c>
      <c r="BI25" s="609">
        <v>0</v>
      </c>
      <c r="BJ25" s="786">
        <f t="shared" si="30"/>
        <v>0</v>
      </c>
      <c r="BK25" s="608">
        <v>0</v>
      </c>
      <c r="BL25" s="609">
        <v>0</v>
      </c>
      <c r="BM25" s="786">
        <f t="shared" si="31"/>
        <v>0</v>
      </c>
      <c r="BN25" s="608">
        <v>0</v>
      </c>
      <c r="BO25" s="609">
        <v>0</v>
      </c>
      <c r="BP25" s="786">
        <f t="shared" si="32"/>
        <v>0</v>
      </c>
      <c r="BQ25" s="608">
        <v>0</v>
      </c>
      <c r="BR25" s="607">
        <v>0</v>
      </c>
      <c r="BS25" s="786">
        <f t="shared" si="33"/>
        <v>0</v>
      </c>
      <c r="BT25" s="608">
        <v>0</v>
      </c>
      <c r="BU25" s="609">
        <v>0</v>
      </c>
      <c r="BV25" s="786">
        <f t="shared" si="34"/>
        <v>0</v>
      </c>
      <c r="BW25" s="608">
        <v>0</v>
      </c>
      <c r="BX25" s="607">
        <v>0</v>
      </c>
      <c r="BY25" s="786">
        <f t="shared" si="35"/>
        <v>0</v>
      </c>
      <c r="BZ25" s="608">
        <v>0</v>
      </c>
      <c r="CA25" s="609">
        <v>0</v>
      </c>
      <c r="CB25" s="786">
        <f t="shared" si="36"/>
        <v>0</v>
      </c>
      <c r="CC25" s="608">
        <v>0</v>
      </c>
      <c r="CD25" s="609">
        <v>0</v>
      </c>
      <c r="CE25" s="786">
        <f t="shared" si="37"/>
        <v>0</v>
      </c>
      <c r="CF25" s="608">
        <v>0</v>
      </c>
      <c r="CG25" s="609">
        <v>0</v>
      </c>
      <c r="CH25" s="786">
        <f t="shared" si="38"/>
        <v>0</v>
      </c>
      <c r="CI25" s="608">
        <v>0</v>
      </c>
      <c r="CJ25" s="609">
        <v>0</v>
      </c>
      <c r="CK25" s="786">
        <f t="shared" si="39"/>
        <v>0</v>
      </c>
      <c r="CL25" s="608">
        <v>0</v>
      </c>
      <c r="CM25" s="609">
        <v>0</v>
      </c>
      <c r="CN25" s="786">
        <f t="shared" si="40"/>
        <v>0</v>
      </c>
      <c r="CO25" s="608">
        <v>0</v>
      </c>
      <c r="CP25" s="609">
        <v>0</v>
      </c>
      <c r="CQ25" s="786">
        <f t="shared" si="41"/>
        <v>0</v>
      </c>
      <c r="CR25" s="608">
        <v>0</v>
      </c>
      <c r="DI25" s="1414"/>
      <c r="DJ25" s="11" t="s">
        <v>49</v>
      </c>
      <c r="DK25" s="9">
        <v>12</v>
      </c>
      <c r="DL25" s="795">
        <f t="shared" si="3"/>
        <v>0</v>
      </c>
      <c r="DM25" s="820">
        <f t="shared" si="3"/>
        <v>0</v>
      </c>
      <c r="DN25" s="796">
        <f t="shared" si="3"/>
        <v>0</v>
      </c>
    </row>
    <row r="26" spans="1:118" ht="20.25" customHeight="1">
      <c r="A26" s="1411"/>
      <c r="B26" s="11" t="s">
        <v>1675</v>
      </c>
      <c r="C26" s="9">
        <v>13</v>
      </c>
      <c r="D26" s="830">
        <f t="shared" si="10"/>
        <v>0</v>
      </c>
      <c r="E26" s="803">
        <f t="shared" si="11"/>
        <v>0</v>
      </c>
      <c r="F26" s="831">
        <f t="shared" si="11"/>
        <v>0</v>
      </c>
      <c r="G26" s="609">
        <v>0</v>
      </c>
      <c r="H26" s="786">
        <f t="shared" si="12"/>
        <v>0</v>
      </c>
      <c r="I26" s="608">
        <v>0</v>
      </c>
      <c r="J26" s="609">
        <v>0</v>
      </c>
      <c r="K26" s="786">
        <f t="shared" si="13"/>
        <v>0</v>
      </c>
      <c r="L26" s="608">
        <v>0</v>
      </c>
      <c r="M26" s="609">
        <v>0</v>
      </c>
      <c r="N26" s="786">
        <f t="shared" si="14"/>
        <v>0</v>
      </c>
      <c r="O26" s="608">
        <v>0</v>
      </c>
      <c r="P26" s="609">
        <v>0</v>
      </c>
      <c r="Q26" s="786">
        <f t="shared" si="15"/>
        <v>0</v>
      </c>
      <c r="R26" s="608">
        <v>0</v>
      </c>
      <c r="S26" s="609">
        <v>0</v>
      </c>
      <c r="T26" s="786">
        <f t="shared" si="16"/>
        <v>0</v>
      </c>
      <c r="U26" s="608">
        <v>0</v>
      </c>
      <c r="V26" s="607">
        <v>0</v>
      </c>
      <c r="W26" s="786">
        <f t="shared" si="17"/>
        <v>0</v>
      </c>
      <c r="X26" s="608">
        <v>0</v>
      </c>
      <c r="Y26" s="609">
        <v>0</v>
      </c>
      <c r="Z26" s="786">
        <f t="shared" si="18"/>
        <v>0</v>
      </c>
      <c r="AA26" s="608">
        <v>0</v>
      </c>
      <c r="AB26" s="609">
        <v>0</v>
      </c>
      <c r="AC26" s="786">
        <f t="shared" si="19"/>
        <v>0</v>
      </c>
      <c r="AD26" s="608">
        <v>0</v>
      </c>
      <c r="AE26" s="609">
        <v>0</v>
      </c>
      <c r="AF26" s="786">
        <f t="shared" si="20"/>
        <v>0</v>
      </c>
      <c r="AG26" s="608">
        <v>0</v>
      </c>
      <c r="AH26" s="609">
        <v>0</v>
      </c>
      <c r="AI26" s="786">
        <f t="shared" si="21"/>
        <v>0</v>
      </c>
      <c r="AJ26" s="608">
        <v>0</v>
      </c>
      <c r="AK26" s="607">
        <v>0</v>
      </c>
      <c r="AL26" s="786">
        <f t="shared" si="22"/>
        <v>0</v>
      </c>
      <c r="AM26" s="608">
        <v>0</v>
      </c>
      <c r="AN26" s="609">
        <v>0</v>
      </c>
      <c r="AO26" s="786">
        <f t="shared" si="23"/>
        <v>0</v>
      </c>
      <c r="AP26" s="608">
        <v>0</v>
      </c>
      <c r="AQ26" s="609">
        <v>0</v>
      </c>
      <c r="AR26" s="786">
        <f t="shared" si="24"/>
        <v>0</v>
      </c>
      <c r="AS26" s="608">
        <v>0</v>
      </c>
      <c r="AT26" s="609">
        <v>0</v>
      </c>
      <c r="AU26" s="786">
        <f t="shared" si="25"/>
        <v>0</v>
      </c>
      <c r="AV26" s="608">
        <v>0</v>
      </c>
      <c r="AW26" s="609">
        <v>0</v>
      </c>
      <c r="AX26" s="786">
        <f t="shared" si="26"/>
        <v>0</v>
      </c>
      <c r="AY26" s="608">
        <v>0</v>
      </c>
      <c r="AZ26" s="609">
        <v>0</v>
      </c>
      <c r="BA26" s="786">
        <f t="shared" si="27"/>
        <v>0</v>
      </c>
      <c r="BB26" s="608">
        <v>0</v>
      </c>
      <c r="BC26" s="609">
        <v>0</v>
      </c>
      <c r="BD26" s="786">
        <f t="shared" si="28"/>
        <v>0</v>
      </c>
      <c r="BE26" s="608">
        <v>0</v>
      </c>
      <c r="BF26" s="607">
        <v>0</v>
      </c>
      <c r="BG26" s="786">
        <f t="shared" si="29"/>
        <v>0</v>
      </c>
      <c r="BH26" s="608">
        <v>0</v>
      </c>
      <c r="BI26" s="609">
        <v>0</v>
      </c>
      <c r="BJ26" s="786">
        <f t="shared" si="30"/>
        <v>0</v>
      </c>
      <c r="BK26" s="608">
        <v>0</v>
      </c>
      <c r="BL26" s="609">
        <v>0</v>
      </c>
      <c r="BM26" s="786">
        <f t="shared" si="31"/>
        <v>0</v>
      </c>
      <c r="BN26" s="608">
        <v>0</v>
      </c>
      <c r="BO26" s="609">
        <v>0</v>
      </c>
      <c r="BP26" s="786">
        <f t="shared" si="32"/>
        <v>0</v>
      </c>
      <c r="BQ26" s="608">
        <v>0</v>
      </c>
      <c r="BR26" s="607">
        <v>0</v>
      </c>
      <c r="BS26" s="786">
        <f t="shared" si="33"/>
        <v>0</v>
      </c>
      <c r="BT26" s="608">
        <v>0</v>
      </c>
      <c r="BU26" s="609">
        <v>0</v>
      </c>
      <c r="BV26" s="786">
        <f t="shared" si="34"/>
        <v>0</v>
      </c>
      <c r="BW26" s="608">
        <v>0</v>
      </c>
      <c r="BX26" s="607">
        <v>0</v>
      </c>
      <c r="BY26" s="786">
        <f t="shared" si="35"/>
        <v>0</v>
      </c>
      <c r="BZ26" s="608">
        <v>0</v>
      </c>
      <c r="CA26" s="609">
        <v>0</v>
      </c>
      <c r="CB26" s="786">
        <f t="shared" si="36"/>
        <v>0</v>
      </c>
      <c r="CC26" s="608">
        <v>0</v>
      </c>
      <c r="CD26" s="609">
        <v>0</v>
      </c>
      <c r="CE26" s="786">
        <f t="shared" si="37"/>
        <v>0</v>
      </c>
      <c r="CF26" s="608">
        <v>0</v>
      </c>
      <c r="CG26" s="609">
        <v>0</v>
      </c>
      <c r="CH26" s="786">
        <f t="shared" si="38"/>
        <v>0</v>
      </c>
      <c r="CI26" s="608">
        <v>0</v>
      </c>
      <c r="CJ26" s="609">
        <v>0</v>
      </c>
      <c r="CK26" s="786">
        <f t="shared" si="39"/>
        <v>0</v>
      </c>
      <c r="CL26" s="608">
        <v>0</v>
      </c>
      <c r="CM26" s="609">
        <v>0</v>
      </c>
      <c r="CN26" s="786">
        <f t="shared" si="40"/>
        <v>0</v>
      </c>
      <c r="CO26" s="608">
        <v>0</v>
      </c>
      <c r="CP26" s="609">
        <v>0</v>
      </c>
      <c r="CQ26" s="786">
        <f t="shared" si="41"/>
        <v>0</v>
      </c>
      <c r="CR26" s="608">
        <v>0</v>
      </c>
      <c r="DI26" s="1414"/>
      <c r="DJ26" s="11" t="s">
        <v>1675</v>
      </c>
      <c r="DK26" s="9">
        <v>13</v>
      </c>
      <c r="DL26" s="795">
        <f t="shared" si="3"/>
        <v>0</v>
      </c>
      <c r="DM26" s="820">
        <f t="shared" si="3"/>
        <v>0</v>
      </c>
      <c r="DN26" s="796">
        <f t="shared" si="3"/>
        <v>0</v>
      </c>
    </row>
    <row r="27" spans="1:118" ht="20.25" customHeight="1">
      <c r="A27" s="1411"/>
      <c r="B27" s="11" t="s">
        <v>1676</v>
      </c>
      <c r="C27" s="9">
        <v>14</v>
      </c>
      <c r="D27" s="830">
        <f t="shared" si="10"/>
        <v>0</v>
      </c>
      <c r="E27" s="803">
        <f t="shared" si="11"/>
        <v>0</v>
      </c>
      <c r="F27" s="831">
        <f t="shared" si="11"/>
        <v>0</v>
      </c>
      <c r="G27" s="609">
        <v>0</v>
      </c>
      <c r="H27" s="786">
        <f t="shared" si="12"/>
        <v>0</v>
      </c>
      <c r="I27" s="608">
        <v>0</v>
      </c>
      <c r="J27" s="609">
        <v>0</v>
      </c>
      <c r="K27" s="786">
        <f t="shared" si="13"/>
        <v>0</v>
      </c>
      <c r="L27" s="608">
        <v>0</v>
      </c>
      <c r="M27" s="609">
        <v>0</v>
      </c>
      <c r="N27" s="786">
        <f t="shared" si="14"/>
        <v>0</v>
      </c>
      <c r="O27" s="608">
        <v>0</v>
      </c>
      <c r="P27" s="609">
        <v>0</v>
      </c>
      <c r="Q27" s="786">
        <f t="shared" si="15"/>
        <v>0</v>
      </c>
      <c r="R27" s="608">
        <v>0</v>
      </c>
      <c r="S27" s="609">
        <v>0</v>
      </c>
      <c r="T27" s="786">
        <f t="shared" si="16"/>
        <v>0</v>
      </c>
      <c r="U27" s="608">
        <v>0</v>
      </c>
      <c r="V27" s="607">
        <v>0</v>
      </c>
      <c r="W27" s="786">
        <f t="shared" si="17"/>
        <v>0</v>
      </c>
      <c r="X27" s="608">
        <v>0</v>
      </c>
      <c r="Y27" s="609">
        <v>0</v>
      </c>
      <c r="Z27" s="786">
        <f t="shared" si="18"/>
        <v>0</v>
      </c>
      <c r="AA27" s="608">
        <v>0</v>
      </c>
      <c r="AB27" s="609">
        <v>0</v>
      </c>
      <c r="AC27" s="786">
        <f t="shared" si="19"/>
        <v>0</v>
      </c>
      <c r="AD27" s="608">
        <v>0</v>
      </c>
      <c r="AE27" s="609">
        <v>0</v>
      </c>
      <c r="AF27" s="786">
        <f t="shared" si="20"/>
        <v>0</v>
      </c>
      <c r="AG27" s="608">
        <v>0</v>
      </c>
      <c r="AH27" s="609">
        <v>0</v>
      </c>
      <c r="AI27" s="786">
        <f t="shared" si="21"/>
        <v>0</v>
      </c>
      <c r="AJ27" s="608">
        <v>0</v>
      </c>
      <c r="AK27" s="607">
        <v>0</v>
      </c>
      <c r="AL27" s="786">
        <f t="shared" si="22"/>
        <v>0</v>
      </c>
      <c r="AM27" s="608">
        <v>0</v>
      </c>
      <c r="AN27" s="609">
        <v>0</v>
      </c>
      <c r="AO27" s="786">
        <f t="shared" si="23"/>
        <v>0</v>
      </c>
      <c r="AP27" s="608">
        <v>0</v>
      </c>
      <c r="AQ27" s="609">
        <v>0</v>
      </c>
      <c r="AR27" s="786">
        <f t="shared" si="24"/>
        <v>0</v>
      </c>
      <c r="AS27" s="608">
        <v>0</v>
      </c>
      <c r="AT27" s="609">
        <v>0</v>
      </c>
      <c r="AU27" s="786">
        <f t="shared" si="25"/>
        <v>0</v>
      </c>
      <c r="AV27" s="608">
        <v>0</v>
      </c>
      <c r="AW27" s="609">
        <v>0</v>
      </c>
      <c r="AX27" s="786">
        <f t="shared" si="26"/>
        <v>0</v>
      </c>
      <c r="AY27" s="608">
        <v>0</v>
      </c>
      <c r="AZ27" s="609">
        <v>0</v>
      </c>
      <c r="BA27" s="786">
        <f t="shared" si="27"/>
        <v>0</v>
      </c>
      <c r="BB27" s="608">
        <v>0</v>
      </c>
      <c r="BC27" s="609">
        <v>0</v>
      </c>
      <c r="BD27" s="786">
        <f t="shared" si="28"/>
        <v>0</v>
      </c>
      <c r="BE27" s="608">
        <v>0</v>
      </c>
      <c r="BF27" s="607">
        <v>0</v>
      </c>
      <c r="BG27" s="786">
        <f t="shared" si="29"/>
        <v>0</v>
      </c>
      <c r="BH27" s="608">
        <v>0</v>
      </c>
      <c r="BI27" s="609">
        <v>0</v>
      </c>
      <c r="BJ27" s="786">
        <f t="shared" si="30"/>
        <v>0</v>
      </c>
      <c r="BK27" s="608">
        <v>0</v>
      </c>
      <c r="BL27" s="609">
        <v>0</v>
      </c>
      <c r="BM27" s="786">
        <f t="shared" si="31"/>
        <v>0</v>
      </c>
      <c r="BN27" s="608">
        <v>0</v>
      </c>
      <c r="BO27" s="609">
        <v>0</v>
      </c>
      <c r="BP27" s="786">
        <f t="shared" si="32"/>
        <v>0</v>
      </c>
      <c r="BQ27" s="608">
        <v>0</v>
      </c>
      <c r="BR27" s="607">
        <v>0</v>
      </c>
      <c r="BS27" s="786">
        <f t="shared" si="33"/>
        <v>0</v>
      </c>
      <c r="BT27" s="608">
        <v>0</v>
      </c>
      <c r="BU27" s="609">
        <v>0</v>
      </c>
      <c r="BV27" s="786">
        <f t="shared" si="34"/>
        <v>0</v>
      </c>
      <c r="BW27" s="608">
        <v>0</v>
      </c>
      <c r="BX27" s="607">
        <v>0</v>
      </c>
      <c r="BY27" s="786">
        <f t="shared" si="35"/>
        <v>0</v>
      </c>
      <c r="BZ27" s="608">
        <v>0</v>
      </c>
      <c r="CA27" s="609">
        <v>0</v>
      </c>
      <c r="CB27" s="786">
        <f t="shared" si="36"/>
        <v>0</v>
      </c>
      <c r="CC27" s="608">
        <v>0</v>
      </c>
      <c r="CD27" s="609">
        <v>0</v>
      </c>
      <c r="CE27" s="786">
        <f t="shared" si="37"/>
        <v>0</v>
      </c>
      <c r="CF27" s="608">
        <v>0</v>
      </c>
      <c r="CG27" s="609">
        <v>0</v>
      </c>
      <c r="CH27" s="786">
        <f t="shared" si="38"/>
        <v>0</v>
      </c>
      <c r="CI27" s="608">
        <v>0</v>
      </c>
      <c r="CJ27" s="609">
        <v>0</v>
      </c>
      <c r="CK27" s="786">
        <f t="shared" si="39"/>
        <v>0</v>
      </c>
      <c r="CL27" s="608">
        <v>0</v>
      </c>
      <c r="CM27" s="609">
        <v>0</v>
      </c>
      <c r="CN27" s="786">
        <f t="shared" si="40"/>
        <v>0</v>
      </c>
      <c r="CO27" s="608">
        <v>0</v>
      </c>
      <c r="CP27" s="609">
        <v>0</v>
      </c>
      <c r="CQ27" s="786">
        <f t="shared" si="41"/>
        <v>0</v>
      </c>
      <c r="CR27" s="608">
        <v>0</v>
      </c>
      <c r="DI27" s="1414"/>
      <c r="DJ27" s="11" t="s">
        <v>1676</v>
      </c>
      <c r="DK27" s="9">
        <v>14</v>
      </c>
      <c r="DL27" s="795">
        <f t="shared" si="3"/>
        <v>0</v>
      </c>
      <c r="DM27" s="820">
        <f t="shared" si="3"/>
        <v>0</v>
      </c>
      <c r="DN27" s="796">
        <f t="shared" si="3"/>
        <v>0</v>
      </c>
    </row>
    <row r="28" spans="1:118" ht="20.25" customHeight="1">
      <c r="A28" s="1411"/>
      <c r="B28" s="610" t="s">
        <v>1677</v>
      </c>
      <c r="C28" s="9">
        <v>15</v>
      </c>
      <c r="D28" s="830">
        <f t="shared" si="10"/>
        <v>0</v>
      </c>
      <c r="E28" s="803">
        <f t="shared" si="11"/>
        <v>0</v>
      </c>
      <c r="F28" s="831">
        <f t="shared" si="11"/>
        <v>0</v>
      </c>
      <c r="G28" s="609">
        <v>0</v>
      </c>
      <c r="H28" s="786">
        <f t="shared" si="12"/>
        <v>0</v>
      </c>
      <c r="I28" s="608">
        <v>0</v>
      </c>
      <c r="J28" s="609">
        <v>0</v>
      </c>
      <c r="K28" s="786">
        <f t="shared" si="13"/>
        <v>0</v>
      </c>
      <c r="L28" s="608">
        <v>0</v>
      </c>
      <c r="M28" s="609">
        <v>0</v>
      </c>
      <c r="N28" s="786">
        <f t="shared" si="14"/>
        <v>0</v>
      </c>
      <c r="O28" s="608">
        <v>0</v>
      </c>
      <c r="P28" s="609">
        <v>0</v>
      </c>
      <c r="Q28" s="786">
        <f t="shared" si="15"/>
        <v>0</v>
      </c>
      <c r="R28" s="608">
        <v>0</v>
      </c>
      <c r="S28" s="609">
        <v>0</v>
      </c>
      <c r="T28" s="786">
        <f t="shared" si="16"/>
        <v>0</v>
      </c>
      <c r="U28" s="608">
        <v>0</v>
      </c>
      <c r="V28" s="607">
        <v>0</v>
      </c>
      <c r="W28" s="786">
        <f t="shared" si="17"/>
        <v>0</v>
      </c>
      <c r="X28" s="608">
        <v>0</v>
      </c>
      <c r="Y28" s="609">
        <v>0</v>
      </c>
      <c r="Z28" s="786">
        <f t="shared" si="18"/>
        <v>0</v>
      </c>
      <c r="AA28" s="608">
        <v>0</v>
      </c>
      <c r="AB28" s="609">
        <v>0</v>
      </c>
      <c r="AC28" s="786">
        <f t="shared" si="19"/>
        <v>0</v>
      </c>
      <c r="AD28" s="608">
        <v>0</v>
      </c>
      <c r="AE28" s="609">
        <v>0</v>
      </c>
      <c r="AF28" s="786">
        <f t="shared" si="20"/>
        <v>0</v>
      </c>
      <c r="AG28" s="608">
        <v>0</v>
      </c>
      <c r="AH28" s="609">
        <v>0</v>
      </c>
      <c r="AI28" s="786">
        <f t="shared" si="21"/>
        <v>0</v>
      </c>
      <c r="AJ28" s="608">
        <v>0</v>
      </c>
      <c r="AK28" s="607">
        <v>0</v>
      </c>
      <c r="AL28" s="786">
        <f t="shared" si="22"/>
        <v>0</v>
      </c>
      <c r="AM28" s="608">
        <v>0</v>
      </c>
      <c r="AN28" s="609">
        <v>0</v>
      </c>
      <c r="AO28" s="786">
        <f t="shared" si="23"/>
        <v>0</v>
      </c>
      <c r="AP28" s="608">
        <v>0</v>
      </c>
      <c r="AQ28" s="609">
        <v>0</v>
      </c>
      <c r="AR28" s="786">
        <f t="shared" si="24"/>
        <v>0</v>
      </c>
      <c r="AS28" s="608">
        <v>0</v>
      </c>
      <c r="AT28" s="609">
        <v>0</v>
      </c>
      <c r="AU28" s="786">
        <f t="shared" si="25"/>
        <v>0</v>
      </c>
      <c r="AV28" s="608">
        <v>0</v>
      </c>
      <c r="AW28" s="609">
        <v>0</v>
      </c>
      <c r="AX28" s="786">
        <f t="shared" si="26"/>
        <v>0</v>
      </c>
      <c r="AY28" s="608">
        <v>0</v>
      </c>
      <c r="AZ28" s="609">
        <v>0</v>
      </c>
      <c r="BA28" s="786">
        <f t="shared" si="27"/>
        <v>0</v>
      </c>
      <c r="BB28" s="608">
        <v>0</v>
      </c>
      <c r="BC28" s="609">
        <v>0</v>
      </c>
      <c r="BD28" s="786">
        <f t="shared" si="28"/>
        <v>0</v>
      </c>
      <c r="BE28" s="608">
        <v>0</v>
      </c>
      <c r="BF28" s="607">
        <v>0</v>
      </c>
      <c r="BG28" s="786">
        <f t="shared" si="29"/>
        <v>0</v>
      </c>
      <c r="BH28" s="608">
        <v>0</v>
      </c>
      <c r="BI28" s="609">
        <v>0</v>
      </c>
      <c r="BJ28" s="786">
        <f t="shared" si="30"/>
        <v>0</v>
      </c>
      <c r="BK28" s="608">
        <v>0</v>
      </c>
      <c r="BL28" s="609">
        <v>0</v>
      </c>
      <c r="BM28" s="786">
        <f t="shared" si="31"/>
        <v>0</v>
      </c>
      <c r="BN28" s="608">
        <v>0</v>
      </c>
      <c r="BO28" s="609">
        <v>0</v>
      </c>
      <c r="BP28" s="786">
        <f t="shared" si="32"/>
        <v>0</v>
      </c>
      <c r="BQ28" s="608">
        <v>0</v>
      </c>
      <c r="BR28" s="607">
        <v>0</v>
      </c>
      <c r="BS28" s="786">
        <f t="shared" si="33"/>
        <v>0</v>
      </c>
      <c r="BT28" s="608">
        <v>0</v>
      </c>
      <c r="BU28" s="609">
        <v>0</v>
      </c>
      <c r="BV28" s="786">
        <f t="shared" si="34"/>
        <v>0</v>
      </c>
      <c r="BW28" s="608">
        <v>0</v>
      </c>
      <c r="BX28" s="607">
        <v>0</v>
      </c>
      <c r="BY28" s="786">
        <f t="shared" si="35"/>
        <v>0</v>
      </c>
      <c r="BZ28" s="608">
        <v>0</v>
      </c>
      <c r="CA28" s="609">
        <v>0</v>
      </c>
      <c r="CB28" s="786">
        <f t="shared" si="36"/>
        <v>0</v>
      </c>
      <c r="CC28" s="608">
        <v>0</v>
      </c>
      <c r="CD28" s="609">
        <v>0</v>
      </c>
      <c r="CE28" s="786">
        <f t="shared" si="37"/>
        <v>0</v>
      </c>
      <c r="CF28" s="608">
        <v>0</v>
      </c>
      <c r="CG28" s="609">
        <v>0</v>
      </c>
      <c r="CH28" s="786">
        <f t="shared" si="38"/>
        <v>0</v>
      </c>
      <c r="CI28" s="608">
        <v>0</v>
      </c>
      <c r="CJ28" s="609">
        <v>0</v>
      </c>
      <c r="CK28" s="786">
        <f t="shared" si="39"/>
        <v>0</v>
      </c>
      <c r="CL28" s="608">
        <v>0</v>
      </c>
      <c r="CM28" s="609">
        <v>0</v>
      </c>
      <c r="CN28" s="786">
        <f t="shared" si="40"/>
        <v>0</v>
      </c>
      <c r="CO28" s="608">
        <v>0</v>
      </c>
      <c r="CP28" s="609">
        <v>0</v>
      </c>
      <c r="CQ28" s="786">
        <f t="shared" si="41"/>
        <v>0</v>
      </c>
      <c r="CR28" s="608">
        <v>0</v>
      </c>
      <c r="DI28" s="1414"/>
      <c r="DJ28" s="610" t="s">
        <v>1677</v>
      </c>
      <c r="DK28" s="9">
        <v>15</v>
      </c>
      <c r="DL28" s="795">
        <f t="shared" si="3"/>
        <v>0</v>
      </c>
      <c r="DM28" s="820">
        <f t="shared" si="3"/>
        <v>0</v>
      </c>
      <c r="DN28" s="796">
        <f t="shared" si="3"/>
        <v>0</v>
      </c>
    </row>
    <row r="29" spans="1:118" ht="20.25" customHeight="1">
      <c r="A29" s="1411"/>
      <c r="B29" s="11" t="s">
        <v>1678</v>
      </c>
      <c r="C29" s="9">
        <v>16</v>
      </c>
      <c r="D29" s="830">
        <f t="shared" si="10"/>
        <v>0</v>
      </c>
      <c r="E29" s="803">
        <f t="shared" si="11"/>
        <v>0</v>
      </c>
      <c r="F29" s="831">
        <f t="shared" si="11"/>
        <v>0</v>
      </c>
      <c r="G29" s="609">
        <v>0</v>
      </c>
      <c r="H29" s="786">
        <f t="shared" si="12"/>
        <v>0</v>
      </c>
      <c r="I29" s="608">
        <v>0</v>
      </c>
      <c r="J29" s="609">
        <v>0</v>
      </c>
      <c r="K29" s="786">
        <f t="shared" si="13"/>
        <v>0</v>
      </c>
      <c r="L29" s="608">
        <v>0</v>
      </c>
      <c r="M29" s="609">
        <v>0</v>
      </c>
      <c r="N29" s="786">
        <f t="shared" si="14"/>
        <v>0</v>
      </c>
      <c r="O29" s="608">
        <v>0</v>
      </c>
      <c r="P29" s="609">
        <v>0</v>
      </c>
      <c r="Q29" s="786">
        <f t="shared" si="15"/>
        <v>0</v>
      </c>
      <c r="R29" s="608">
        <v>0</v>
      </c>
      <c r="S29" s="609">
        <v>0</v>
      </c>
      <c r="T29" s="786">
        <f t="shared" si="16"/>
        <v>0</v>
      </c>
      <c r="U29" s="608">
        <v>0</v>
      </c>
      <c r="V29" s="607">
        <v>0</v>
      </c>
      <c r="W29" s="786">
        <f t="shared" si="17"/>
        <v>0</v>
      </c>
      <c r="X29" s="608">
        <v>0</v>
      </c>
      <c r="Y29" s="609">
        <v>0</v>
      </c>
      <c r="Z29" s="786">
        <f t="shared" si="18"/>
        <v>0</v>
      </c>
      <c r="AA29" s="608">
        <v>0</v>
      </c>
      <c r="AB29" s="609">
        <v>0</v>
      </c>
      <c r="AC29" s="786">
        <f t="shared" si="19"/>
        <v>0</v>
      </c>
      <c r="AD29" s="608">
        <v>0</v>
      </c>
      <c r="AE29" s="609">
        <v>0</v>
      </c>
      <c r="AF29" s="786">
        <f t="shared" si="20"/>
        <v>0</v>
      </c>
      <c r="AG29" s="608">
        <v>0</v>
      </c>
      <c r="AH29" s="609">
        <v>0</v>
      </c>
      <c r="AI29" s="786">
        <f t="shared" si="21"/>
        <v>0</v>
      </c>
      <c r="AJ29" s="608">
        <v>0</v>
      </c>
      <c r="AK29" s="607">
        <v>0</v>
      </c>
      <c r="AL29" s="786">
        <f t="shared" si="22"/>
        <v>0</v>
      </c>
      <c r="AM29" s="608">
        <v>0</v>
      </c>
      <c r="AN29" s="609">
        <v>0</v>
      </c>
      <c r="AO29" s="786">
        <f t="shared" si="23"/>
        <v>0</v>
      </c>
      <c r="AP29" s="608">
        <v>0</v>
      </c>
      <c r="AQ29" s="609">
        <v>0</v>
      </c>
      <c r="AR29" s="786">
        <f t="shared" si="24"/>
        <v>0</v>
      </c>
      <c r="AS29" s="608">
        <v>0</v>
      </c>
      <c r="AT29" s="609">
        <v>0</v>
      </c>
      <c r="AU29" s="786">
        <f t="shared" si="25"/>
        <v>0</v>
      </c>
      <c r="AV29" s="608">
        <v>0</v>
      </c>
      <c r="AW29" s="609">
        <v>0</v>
      </c>
      <c r="AX29" s="786">
        <f t="shared" si="26"/>
        <v>0</v>
      </c>
      <c r="AY29" s="608">
        <v>0</v>
      </c>
      <c r="AZ29" s="609">
        <v>0</v>
      </c>
      <c r="BA29" s="786">
        <f t="shared" si="27"/>
        <v>0</v>
      </c>
      <c r="BB29" s="608">
        <v>0</v>
      </c>
      <c r="BC29" s="609">
        <v>0</v>
      </c>
      <c r="BD29" s="786">
        <f t="shared" si="28"/>
        <v>0</v>
      </c>
      <c r="BE29" s="608">
        <v>0</v>
      </c>
      <c r="BF29" s="607">
        <v>0</v>
      </c>
      <c r="BG29" s="786">
        <f t="shared" si="29"/>
        <v>0</v>
      </c>
      <c r="BH29" s="608">
        <v>0</v>
      </c>
      <c r="BI29" s="609">
        <v>0</v>
      </c>
      <c r="BJ29" s="786">
        <f t="shared" si="30"/>
        <v>0</v>
      </c>
      <c r="BK29" s="608">
        <v>0</v>
      </c>
      <c r="BL29" s="609">
        <v>0</v>
      </c>
      <c r="BM29" s="786">
        <f t="shared" si="31"/>
        <v>0</v>
      </c>
      <c r="BN29" s="608">
        <v>0</v>
      </c>
      <c r="BO29" s="609">
        <v>0</v>
      </c>
      <c r="BP29" s="786">
        <f t="shared" si="32"/>
        <v>0</v>
      </c>
      <c r="BQ29" s="608">
        <v>0</v>
      </c>
      <c r="BR29" s="607">
        <v>0</v>
      </c>
      <c r="BS29" s="786">
        <f t="shared" si="33"/>
        <v>0</v>
      </c>
      <c r="BT29" s="608">
        <v>0</v>
      </c>
      <c r="BU29" s="609">
        <v>0</v>
      </c>
      <c r="BV29" s="786">
        <f t="shared" si="34"/>
        <v>0</v>
      </c>
      <c r="BW29" s="608">
        <v>0</v>
      </c>
      <c r="BX29" s="607">
        <v>0</v>
      </c>
      <c r="BY29" s="786">
        <f t="shared" si="35"/>
        <v>0</v>
      </c>
      <c r="BZ29" s="608">
        <v>0</v>
      </c>
      <c r="CA29" s="609">
        <v>0</v>
      </c>
      <c r="CB29" s="786">
        <f t="shared" si="36"/>
        <v>0</v>
      </c>
      <c r="CC29" s="608">
        <v>0</v>
      </c>
      <c r="CD29" s="609">
        <v>0</v>
      </c>
      <c r="CE29" s="786">
        <f t="shared" si="37"/>
        <v>0</v>
      </c>
      <c r="CF29" s="608">
        <v>0</v>
      </c>
      <c r="CG29" s="609">
        <v>0</v>
      </c>
      <c r="CH29" s="786">
        <f t="shared" si="38"/>
        <v>0</v>
      </c>
      <c r="CI29" s="608">
        <v>0</v>
      </c>
      <c r="CJ29" s="609">
        <v>0</v>
      </c>
      <c r="CK29" s="786">
        <f t="shared" si="39"/>
        <v>0</v>
      </c>
      <c r="CL29" s="608">
        <v>0</v>
      </c>
      <c r="CM29" s="609">
        <v>0</v>
      </c>
      <c r="CN29" s="786">
        <f t="shared" si="40"/>
        <v>0</v>
      </c>
      <c r="CO29" s="608">
        <v>0</v>
      </c>
      <c r="CP29" s="609">
        <v>0</v>
      </c>
      <c r="CQ29" s="786">
        <f t="shared" si="41"/>
        <v>0</v>
      </c>
      <c r="CR29" s="608">
        <v>0</v>
      </c>
      <c r="DI29" s="1414"/>
      <c r="DJ29" s="11" t="s">
        <v>1678</v>
      </c>
      <c r="DK29" s="9">
        <v>16</v>
      </c>
      <c r="DL29" s="795">
        <f t="shared" si="3"/>
        <v>0</v>
      </c>
      <c r="DM29" s="820">
        <f t="shared" si="3"/>
        <v>0</v>
      </c>
      <c r="DN29" s="796">
        <f t="shared" si="3"/>
        <v>0</v>
      </c>
    </row>
    <row r="30" spans="1:118" ht="20.25" customHeight="1">
      <c r="A30" s="1411"/>
      <c r="B30" s="11" t="s">
        <v>1679</v>
      </c>
      <c r="C30" s="9">
        <v>17</v>
      </c>
      <c r="D30" s="830">
        <f t="shared" si="10"/>
        <v>0</v>
      </c>
      <c r="E30" s="803">
        <f t="shared" si="11"/>
        <v>0</v>
      </c>
      <c r="F30" s="831">
        <f t="shared" si="11"/>
        <v>0</v>
      </c>
      <c r="G30" s="609">
        <v>0</v>
      </c>
      <c r="H30" s="786">
        <f t="shared" si="12"/>
        <v>0</v>
      </c>
      <c r="I30" s="608">
        <v>0</v>
      </c>
      <c r="J30" s="609">
        <v>0</v>
      </c>
      <c r="K30" s="786">
        <f t="shared" si="13"/>
        <v>0</v>
      </c>
      <c r="L30" s="608">
        <v>0</v>
      </c>
      <c r="M30" s="609">
        <v>0</v>
      </c>
      <c r="N30" s="786">
        <f t="shared" si="14"/>
        <v>0</v>
      </c>
      <c r="O30" s="608">
        <v>0</v>
      </c>
      <c r="P30" s="609">
        <v>0</v>
      </c>
      <c r="Q30" s="786">
        <f>+P3-R3</f>
        <v>0</v>
      </c>
      <c r="R30" s="608">
        <v>0</v>
      </c>
      <c r="S30" s="609">
        <v>0</v>
      </c>
      <c r="T30" s="786">
        <f>+S3-U3</f>
        <v>0</v>
      </c>
      <c r="U30" s="608">
        <v>0</v>
      </c>
      <c r="V30" s="607">
        <v>0</v>
      </c>
      <c r="W30" s="786">
        <f t="shared" si="17"/>
        <v>0</v>
      </c>
      <c r="X30" s="608">
        <v>0</v>
      </c>
      <c r="Y30" s="609">
        <v>0</v>
      </c>
      <c r="Z30" s="786">
        <f t="shared" si="18"/>
        <v>0</v>
      </c>
      <c r="AA30" s="608">
        <v>0</v>
      </c>
      <c r="AB30" s="609">
        <v>0</v>
      </c>
      <c r="AC30" s="786">
        <f t="shared" si="19"/>
        <v>0</v>
      </c>
      <c r="AD30" s="608">
        <v>0</v>
      </c>
      <c r="AE30" s="609">
        <v>0</v>
      </c>
      <c r="AF30" s="786">
        <f t="shared" si="20"/>
        <v>0</v>
      </c>
      <c r="AG30" s="608">
        <v>0</v>
      </c>
      <c r="AH30" s="609">
        <v>0</v>
      </c>
      <c r="AI30" s="786">
        <f t="shared" si="21"/>
        <v>0</v>
      </c>
      <c r="AJ30" s="608">
        <v>0</v>
      </c>
      <c r="AK30" s="607">
        <v>0</v>
      </c>
      <c r="AL30" s="786">
        <f t="shared" si="22"/>
        <v>0</v>
      </c>
      <c r="AM30" s="608">
        <v>0</v>
      </c>
      <c r="AN30" s="609">
        <v>0</v>
      </c>
      <c r="AO30" s="786">
        <f t="shared" si="23"/>
        <v>0</v>
      </c>
      <c r="AP30" s="608">
        <v>0</v>
      </c>
      <c r="AQ30" s="609">
        <v>0</v>
      </c>
      <c r="AR30" s="786">
        <f t="shared" si="24"/>
        <v>0</v>
      </c>
      <c r="AS30" s="608">
        <v>0</v>
      </c>
      <c r="AT30" s="609">
        <v>0</v>
      </c>
      <c r="AU30" s="786">
        <f t="shared" si="25"/>
        <v>0</v>
      </c>
      <c r="AV30" s="608">
        <v>0</v>
      </c>
      <c r="AW30" s="609">
        <v>0</v>
      </c>
      <c r="AX30" s="786">
        <f t="shared" si="26"/>
        <v>0</v>
      </c>
      <c r="AY30" s="608">
        <v>0</v>
      </c>
      <c r="AZ30" s="609">
        <v>0</v>
      </c>
      <c r="BA30" s="786">
        <f t="shared" si="27"/>
        <v>0</v>
      </c>
      <c r="BB30" s="608">
        <v>0</v>
      </c>
      <c r="BC30" s="609">
        <v>0</v>
      </c>
      <c r="BD30" s="786">
        <f t="shared" si="28"/>
        <v>0</v>
      </c>
      <c r="BE30" s="608">
        <v>0</v>
      </c>
      <c r="BF30" s="607">
        <v>0</v>
      </c>
      <c r="BG30" s="786">
        <f t="shared" si="29"/>
        <v>0</v>
      </c>
      <c r="BH30" s="608">
        <v>0</v>
      </c>
      <c r="BI30" s="609">
        <v>0</v>
      </c>
      <c r="BJ30" s="786">
        <f t="shared" si="30"/>
        <v>0</v>
      </c>
      <c r="BK30" s="608">
        <v>0</v>
      </c>
      <c r="BL30" s="609">
        <v>0</v>
      </c>
      <c r="BM30" s="786">
        <f t="shared" si="31"/>
        <v>0</v>
      </c>
      <c r="BN30" s="608">
        <v>0</v>
      </c>
      <c r="BO30" s="609">
        <v>0</v>
      </c>
      <c r="BP30" s="786">
        <f t="shared" si="32"/>
        <v>0</v>
      </c>
      <c r="BQ30" s="608">
        <v>0</v>
      </c>
      <c r="BR30" s="607">
        <v>0</v>
      </c>
      <c r="BS30" s="786">
        <f t="shared" si="33"/>
        <v>0</v>
      </c>
      <c r="BT30" s="608">
        <v>0</v>
      </c>
      <c r="BU30" s="609">
        <v>0</v>
      </c>
      <c r="BV30" s="786">
        <f t="shared" si="34"/>
        <v>0</v>
      </c>
      <c r="BW30" s="608">
        <v>0</v>
      </c>
      <c r="BX30" s="607">
        <v>0</v>
      </c>
      <c r="BY30" s="786">
        <f t="shared" si="35"/>
        <v>0</v>
      </c>
      <c r="BZ30" s="608">
        <v>0</v>
      </c>
      <c r="CA30" s="609">
        <v>0</v>
      </c>
      <c r="CB30" s="786">
        <f t="shared" si="36"/>
        <v>0</v>
      </c>
      <c r="CC30" s="608">
        <v>0</v>
      </c>
      <c r="CD30" s="609">
        <v>0</v>
      </c>
      <c r="CE30" s="786">
        <f t="shared" si="37"/>
        <v>0</v>
      </c>
      <c r="CF30" s="608">
        <v>0</v>
      </c>
      <c r="CG30" s="609">
        <v>0</v>
      </c>
      <c r="CH30" s="786">
        <f t="shared" si="38"/>
        <v>0</v>
      </c>
      <c r="CI30" s="608">
        <v>0</v>
      </c>
      <c r="CJ30" s="609">
        <v>0</v>
      </c>
      <c r="CK30" s="786">
        <f t="shared" si="39"/>
        <v>0</v>
      </c>
      <c r="CL30" s="608">
        <v>0</v>
      </c>
      <c r="CM30" s="609">
        <v>0</v>
      </c>
      <c r="CN30" s="786">
        <f t="shared" si="40"/>
        <v>0</v>
      </c>
      <c r="CO30" s="608">
        <v>0</v>
      </c>
      <c r="CP30" s="609">
        <v>0</v>
      </c>
      <c r="CQ30" s="786">
        <f t="shared" si="41"/>
        <v>0</v>
      </c>
      <c r="CR30" s="608">
        <v>0</v>
      </c>
      <c r="DI30" s="1414"/>
      <c r="DJ30" s="11" t="s">
        <v>1679</v>
      </c>
      <c r="DK30" s="9">
        <v>17</v>
      </c>
      <c r="DL30" s="795">
        <f t="shared" si="3"/>
        <v>0</v>
      </c>
      <c r="DM30" s="820">
        <f t="shared" si="3"/>
        <v>0</v>
      </c>
      <c r="DN30" s="796">
        <f t="shared" si="3"/>
        <v>0</v>
      </c>
    </row>
    <row r="31" spans="1:118" ht="20.25" customHeight="1">
      <c r="A31" s="1411"/>
      <c r="B31" s="11" t="s">
        <v>1680</v>
      </c>
      <c r="C31" s="9">
        <v>18</v>
      </c>
      <c r="D31" s="830">
        <f t="shared" si="10"/>
        <v>0</v>
      </c>
      <c r="E31" s="803">
        <f t="shared" si="11"/>
        <v>0</v>
      </c>
      <c r="F31" s="831">
        <f t="shared" si="11"/>
        <v>0</v>
      </c>
      <c r="G31" s="609">
        <v>0</v>
      </c>
      <c r="H31" s="786">
        <f t="shared" si="12"/>
        <v>0</v>
      </c>
      <c r="I31" s="608">
        <v>0</v>
      </c>
      <c r="J31" s="609">
        <v>0</v>
      </c>
      <c r="K31" s="786">
        <f t="shared" si="13"/>
        <v>0</v>
      </c>
      <c r="L31" s="608">
        <v>0</v>
      </c>
      <c r="M31" s="609">
        <v>0</v>
      </c>
      <c r="N31" s="786">
        <f t="shared" si="14"/>
        <v>0</v>
      </c>
      <c r="O31" s="608">
        <v>0</v>
      </c>
      <c r="P31" s="609">
        <v>0</v>
      </c>
      <c r="Q31" s="786">
        <f t="shared" si="15"/>
        <v>0</v>
      </c>
      <c r="R31" s="608">
        <v>0</v>
      </c>
      <c r="S31" s="609">
        <v>0</v>
      </c>
      <c r="T31" s="786">
        <f t="shared" si="16"/>
        <v>0</v>
      </c>
      <c r="U31" s="608">
        <v>0</v>
      </c>
      <c r="V31" s="607">
        <v>0</v>
      </c>
      <c r="W31" s="786">
        <f t="shared" si="17"/>
        <v>0</v>
      </c>
      <c r="X31" s="608">
        <v>0</v>
      </c>
      <c r="Y31" s="609">
        <v>0</v>
      </c>
      <c r="Z31" s="786">
        <f t="shared" si="18"/>
        <v>0</v>
      </c>
      <c r="AA31" s="608">
        <v>0</v>
      </c>
      <c r="AB31" s="609">
        <v>0</v>
      </c>
      <c r="AC31" s="786">
        <f t="shared" si="19"/>
        <v>0</v>
      </c>
      <c r="AD31" s="608">
        <v>0</v>
      </c>
      <c r="AE31" s="609">
        <v>0</v>
      </c>
      <c r="AF31" s="786">
        <f t="shared" si="20"/>
        <v>0</v>
      </c>
      <c r="AG31" s="608">
        <v>0</v>
      </c>
      <c r="AH31" s="609">
        <v>0</v>
      </c>
      <c r="AI31" s="786">
        <f t="shared" si="21"/>
        <v>0</v>
      </c>
      <c r="AJ31" s="608">
        <v>0</v>
      </c>
      <c r="AK31" s="607">
        <v>0</v>
      </c>
      <c r="AL31" s="786">
        <f t="shared" si="22"/>
        <v>0</v>
      </c>
      <c r="AM31" s="608">
        <v>0</v>
      </c>
      <c r="AN31" s="609">
        <v>0</v>
      </c>
      <c r="AO31" s="786">
        <f t="shared" si="23"/>
        <v>0</v>
      </c>
      <c r="AP31" s="608">
        <v>0</v>
      </c>
      <c r="AQ31" s="609">
        <v>0</v>
      </c>
      <c r="AR31" s="786">
        <f t="shared" si="24"/>
        <v>0</v>
      </c>
      <c r="AS31" s="608">
        <v>0</v>
      </c>
      <c r="AT31" s="609">
        <v>0</v>
      </c>
      <c r="AU31" s="786">
        <f t="shared" si="25"/>
        <v>0</v>
      </c>
      <c r="AV31" s="608">
        <v>0</v>
      </c>
      <c r="AW31" s="609">
        <v>0</v>
      </c>
      <c r="AX31" s="786">
        <f t="shared" si="26"/>
        <v>0</v>
      </c>
      <c r="AY31" s="608">
        <v>0</v>
      </c>
      <c r="AZ31" s="609">
        <v>0</v>
      </c>
      <c r="BA31" s="786">
        <f t="shared" si="27"/>
        <v>0</v>
      </c>
      <c r="BB31" s="608">
        <v>0</v>
      </c>
      <c r="BC31" s="609">
        <v>0</v>
      </c>
      <c r="BD31" s="786">
        <f t="shared" si="28"/>
        <v>0</v>
      </c>
      <c r="BE31" s="608">
        <v>0</v>
      </c>
      <c r="BF31" s="607">
        <v>0</v>
      </c>
      <c r="BG31" s="786">
        <f t="shared" si="29"/>
        <v>0</v>
      </c>
      <c r="BH31" s="608">
        <v>0</v>
      </c>
      <c r="BI31" s="609">
        <v>0</v>
      </c>
      <c r="BJ31" s="786">
        <f t="shared" si="30"/>
        <v>0</v>
      </c>
      <c r="BK31" s="608">
        <v>0</v>
      </c>
      <c r="BL31" s="609">
        <v>0</v>
      </c>
      <c r="BM31" s="786">
        <f t="shared" si="31"/>
        <v>0</v>
      </c>
      <c r="BN31" s="608">
        <v>0</v>
      </c>
      <c r="BO31" s="609">
        <v>0</v>
      </c>
      <c r="BP31" s="786">
        <f t="shared" si="32"/>
        <v>0</v>
      </c>
      <c r="BQ31" s="608">
        <v>0</v>
      </c>
      <c r="BR31" s="607">
        <v>0</v>
      </c>
      <c r="BS31" s="786">
        <f t="shared" si="33"/>
        <v>0</v>
      </c>
      <c r="BT31" s="608">
        <v>0</v>
      </c>
      <c r="BU31" s="609">
        <v>0</v>
      </c>
      <c r="BV31" s="786">
        <f t="shared" si="34"/>
        <v>0</v>
      </c>
      <c r="BW31" s="608">
        <v>0</v>
      </c>
      <c r="BX31" s="607">
        <v>0</v>
      </c>
      <c r="BY31" s="786">
        <f t="shared" si="35"/>
        <v>0</v>
      </c>
      <c r="BZ31" s="608">
        <v>0</v>
      </c>
      <c r="CA31" s="609">
        <v>0</v>
      </c>
      <c r="CB31" s="786">
        <f t="shared" si="36"/>
        <v>0</v>
      </c>
      <c r="CC31" s="608">
        <v>0</v>
      </c>
      <c r="CD31" s="609">
        <v>0</v>
      </c>
      <c r="CE31" s="786">
        <f t="shared" si="37"/>
        <v>0</v>
      </c>
      <c r="CF31" s="608">
        <v>0</v>
      </c>
      <c r="CG31" s="609">
        <v>0</v>
      </c>
      <c r="CH31" s="786">
        <f t="shared" si="38"/>
        <v>0</v>
      </c>
      <c r="CI31" s="608">
        <v>0</v>
      </c>
      <c r="CJ31" s="609">
        <v>0</v>
      </c>
      <c r="CK31" s="786">
        <f t="shared" si="39"/>
        <v>0</v>
      </c>
      <c r="CL31" s="608">
        <v>0</v>
      </c>
      <c r="CM31" s="609">
        <v>0</v>
      </c>
      <c r="CN31" s="786">
        <f t="shared" si="40"/>
        <v>0</v>
      </c>
      <c r="CO31" s="608">
        <v>0</v>
      </c>
      <c r="CP31" s="609">
        <v>0</v>
      </c>
      <c r="CQ31" s="786">
        <f t="shared" si="41"/>
        <v>0</v>
      </c>
      <c r="CR31" s="608">
        <v>0</v>
      </c>
      <c r="DI31" s="1414"/>
      <c r="DJ31" s="11" t="s">
        <v>1680</v>
      </c>
      <c r="DK31" s="9">
        <v>18</v>
      </c>
      <c r="DL31" s="795">
        <f t="shared" si="3"/>
        <v>0</v>
      </c>
      <c r="DM31" s="820">
        <f t="shared" si="3"/>
        <v>0</v>
      </c>
      <c r="DN31" s="796">
        <f t="shared" si="3"/>
        <v>0</v>
      </c>
    </row>
    <row r="32" spans="1:118" ht="20.25" customHeight="1">
      <c r="A32" s="1411"/>
      <c r="B32" s="11" t="s">
        <v>1681</v>
      </c>
      <c r="C32" s="9">
        <v>19</v>
      </c>
      <c r="D32" s="830">
        <f t="shared" si="10"/>
        <v>0</v>
      </c>
      <c r="E32" s="803">
        <f t="shared" si="11"/>
        <v>0</v>
      </c>
      <c r="F32" s="831">
        <f t="shared" si="11"/>
        <v>0</v>
      </c>
      <c r="G32" s="609">
        <v>0</v>
      </c>
      <c r="H32" s="786">
        <f t="shared" si="12"/>
        <v>0</v>
      </c>
      <c r="I32" s="608">
        <v>0</v>
      </c>
      <c r="J32" s="609">
        <v>0</v>
      </c>
      <c r="K32" s="786">
        <f t="shared" si="13"/>
        <v>0</v>
      </c>
      <c r="L32" s="608">
        <v>0</v>
      </c>
      <c r="M32" s="609">
        <v>0</v>
      </c>
      <c r="N32" s="786">
        <f t="shared" si="14"/>
        <v>0</v>
      </c>
      <c r="O32" s="608">
        <v>0</v>
      </c>
      <c r="P32" s="609">
        <v>0</v>
      </c>
      <c r="Q32" s="786">
        <f t="shared" si="15"/>
        <v>0</v>
      </c>
      <c r="R32" s="608">
        <v>0</v>
      </c>
      <c r="S32" s="609">
        <v>0</v>
      </c>
      <c r="T32" s="786">
        <f t="shared" si="16"/>
        <v>0</v>
      </c>
      <c r="U32" s="608">
        <v>0</v>
      </c>
      <c r="V32" s="607">
        <v>0</v>
      </c>
      <c r="W32" s="786">
        <f t="shared" si="17"/>
        <v>0</v>
      </c>
      <c r="X32" s="608">
        <v>0</v>
      </c>
      <c r="Y32" s="609">
        <v>0</v>
      </c>
      <c r="Z32" s="786">
        <f t="shared" si="18"/>
        <v>0</v>
      </c>
      <c r="AA32" s="608">
        <v>0</v>
      </c>
      <c r="AB32" s="609">
        <v>0</v>
      </c>
      <c r="AC32" s="786">
        <f t="shared" si="19"/>
        <v>0</v>
      </c>
      <c r="AD32" s="608">
        <v>0</v>
      </c>
      <c r="AE32" s="609">
        <v>0</v>
      </c>
      <c r="AF32" s="786">
        <f t="shared" si="20"/>
        <v>0</v>
      </c>
      <c r="AG32" s="608">
        <v>0</v>
      </c>
      <c r="AH32" s="609">
        <v>0</v>
      </c>
      <c r="AI32" s="786">
        <f t="shared" si="21"/>
        <v>0</v>
      </c>
      <c r="AJ32" s="608">
        <v>0</v>
      </c>
      <c r="AK32" s="607">
        <v>0</v>
      </c>
      <c r="AL32" s="786">
        <f t="shared" si="22"/>
        <v>0</v>
      </c>
      <c r="AM32" s="608">
        <v>0</v>
      </c>
      <c r="AN32" s="609">
        <v>0</v>
      </c>
      <c r="AO32" s="786">
        <f t="shared" si="23"/>
        <v>0</v>
      </c>
      <c r="AP32" s="608">
        <v>0</v>
      </c>
      <c r="AQ32" s="609">
        <v>0</v>
      </c>
      <c r="AR32" s="786">
        <f t="shared" si="24"/>
        <v>0</v>
      </c>
      <c r="AS32" s="608">
        <v>0</v>
      </c>
      <c r="AT32" s="609">
        <v>0</v>
      </c>
      <c r="AU32" s="786">
        <f t="shared" si="25"/>
        <v>0</v>
      </c>
      <c r="AV32" s="608">
        <v>0</v>
      </c>
      <c r="AW32" s="609">
        <v>0</v>
      </c>
      <c r="AX32" s="786">
        <f t="shared" si="26"/>
        <v>0</v>
      </c>
      <c r="AY32" s="608">
        <v>0</v>
      </c>
      <c r="AZ32" s="609">
        <v>0</v>
      </c>
      <c r="BA32" s="786">
        <f t="shared" si="27"/>
        <v>0</v>
      </c>
      <c r="BB32" s="608">
        <v>0</v>
      </c>
      <c r="BC32" s="609">
        <v>0</v>
      </c>
      <c r="BD32" s="786">
        <f t="shared" si="28"/>
        <v>0</v>
      </c>
      <c r="BE32" s="608">
        <v>0</v>
      </c>
      <c r="BF32" s="607">
        <v>0</v>
      </c>
      <c r="BG32" s="786">
        <f t="shared" si="29"/>
        <v>0</v>
      </c>
      <c r="BH32" s="608">
        <v>0</v>
      </c>
      <c r="BI32" s="609">
        <v>0</v>
      </c>
      <c r="BJ32" s="786">
        <f t="shared" si="30"/>
        <v>0</v>
      </c>
      <c r="BK32" s="608">
        <v>0</v>
      </c>
      <c r="BL32" s="609">
        <v>0</v>
      </c>
      <c r="BM32" s="786">
        <f t="shared" si="31"/>
        <v>0</v>
      </c>
      <c r="BN32" s="608">
        <v>0</v>
      </c>
      <c r="BO32" s="609">
        <v>0</v>
      </c>
      <c r="BP32" s="786">
        <f t="shared" si="32"/>
        <v>0</v>
      </c>
      <c r="BQ32" s="608">
        <v>0</v>
      </c>
      <c r="BR32" s="607">
        <v>0</v>
      </c>
      <c r="BS32" s="786">
        <f t="shared" si="33"/>
        <v>0</v>
      </c>
      <c r="BT32" s="608">
        <v>0</v>
      </c>
      <c r="BU32" s="609">
        <v>0</v>
      </c>
      <c r="BV32" s="786">
        <f t="shared" si="34"/>
        <v>0</v>
      </c>
      <c r="BW32" s="608">
        <v>0</v>
      </c>
      <c r="BX32" s="607">
        <v>0</v>
      </c>
      <c r="BY32" s="786">
        <f t="shared" si="35"/>
        <v>0</v>
      </c>
      <c r="BZ32" s="608">
        <v>0</v>
      </c>
      <c r="CA32" s="609">
        <v>0</v>
      </c>
      <c r="CB32" s="786">
        <f t="shared" si="36"/>
        <v>0</v>
      </c>
      <c r="CC32" s="608">
        <v>0</v>
      </c>
      <c r="CD32" s="609">
        <v>0</v>
      </c>
      <c r="CE32" s="786">
        <f t="shared" si="37"/>
        <v>0</v>
      </c>
      <c r="CF32" s="608">
        <v>0</v>
      </c>
      <c r="CG32" s="609">
        <v>0</v>
      </c>
      <c r="CH32" s="786">
        <f t="shared" si="38"/>
        <v>0</v>
      </c>
      <c r="CI32" s="608">
        <v>0</v>
      </c>
      <c r="CJ32" s="609">
        <v>0</v>
      </c>
      <c r="CK32" s="786">
        <f t="shared" si="39"/>
        <v>0</v>
      </c>
      <c r="CL32" s="608">
        <v>0</v>
      </c>
      <c r="CM32" s="609">
        <v>0</v>
      </c>
      <c r="CN32" s="786">
        <f t="shared" si="40"/>
        <v>0</v>
      </c>
      <c r="CO32" s="608">
        <v>0</v>
      </c>
      <c r="CP32" s="609">
        <v>0</v>
      </c>
      <c r="CQ32" s="786">
        <f t="shared" si="41"/>
        <v>0</v>
      </c>
      <c r="CR32" s="608">
        <v>0</v>
      </c>
      <c r="DI32" s="1414"/>
      <c r="DJ32" s="11" t="s">
        <v>1681</v>
      </c>
      <c r="DK32" s="9">
        <v>19</v>
      </c>
      <c r="DL32" s="795">
        <f t="shared" si="3"/>
        <v>0</v>
      </c>
      <c r="DM32" s="820">
        <f t="shared" si="3"/>
        <v>0</v>
      </c>
      <c r="DN32" s="796">
        <f t="shared" si="3"/>
        <v>0</v>
      </c>
    </row>
    <row r="33" spans="1:118" ht="20.25" customHeight="1" thickBot="1">
      <c r="A33" s="1412"/>
      <c r="B33" s="611" t="s">
        <v>1682</v>
      </c>
      <c r="C33" s="612">
        <v>20</v>
      </c>
      <c r="D33" s="832">
        <f t="shared" si="10"/>
        <v>0</v>
      </c>
      <c r="E33" s="833">
        <f t="shared" si="11"/>
        <v>0</v>
      </c>
      <c r="F33" s="834">
        <f t="shared" si="11"/>
        <v>0</v>
      </c>
      <c r="G33" s="613">
        <v>0</v>
      </c>
      <c r="H33" s="790">
        <f t="shared" si="12"/>
        <v>0</v>
      </c>
      <c r="I33" s="614">
        <v>0</v>
      </c>
      <c r="J33" s="613">
        <v>0</v>
      </c>
      <c r="K33" s="790">
        <f t="shared" si="13"/>
        <v>0</v>
      </c>
      <c r="L33" s="614">
        <v>0</v>
      </c>
      <c r="M33" s="613">
        <v>0</v>
      </c>
      <c r="N33" s="790">
        <f t="shared" si="14"/>
        <v>0</v>
      </c>
      <c r="O33" s="614">
        <v>0</v>
      </c>
      <c r="P33" s="613">
        <v>0</v>
      </c>
      <c r="Q33" s="790">
        <f t="shared" si="15"/>
        <v>0</v>
      </c>
      <c r="R33" s="614">
        <v>0</v>
      </c>
      <c r="S33" s="613">
        <v>0</v>
      </c>
      <c r="T33" s="790">
        <f t="shared" si="16"/>
        <v>0</v>
      </c>
      <c r="U33" s="614">
        <v>0</v>
      </c>
      <c r="V33" s="613">
        <v>0</v>
      </c>
      <c r="W33" s="790">
        <f t="shared" si="17"/>
        <v>0</v>
      </c>
      <c r="X33" s="614">
        <v>0</v>
      </c>
      <c r="Y33" s="613">
        <v>0</v>
      </c>
      <c r="Z33" s="790">
        <f t="shared" si="18"/>
        <v>0</v>
      </c>
      <c r="AA33" s="614">
        <v>0</v>
      </c>
      <c r="AB33" s="613">
        <v>0</v>
      </c>
      <c r="AC33" s="790">
        <f t="shared" si="19"/>
        <v>0</v>
      </c>
      <c r="AD33" s="614">
        <v>0</v>
      </c>
      <c r="AE33" s="613">
        <v>0</v>
      </c>
      <c r="AF33" s="790">
        <f t="shared" si="20"/>
        <v>0</v>
      </c>
      <c r="AG33" s="614">
        <v>0</v>
      </c>
      <c r="AH33" s="613">
        <v>0</v>
      </c>
      <c r="AI33" s="790">
        <f t="shared" si="21"/>
        <v>0</v>
      </c>
      <c r="AJ33" s="614">
        <v>0</v>
      </c>
      <c r="AK33" s="613">
        <v>0</v>
      </c>
      <c r="AL33" s="790">
        <f t="shared" si="22"/>
        <v>0</v>
      </c>
      <c r="AM33" s="614">
        <v>0</v>
      </c>
      <c r="AN33" s="613">
        <v>0</v>
      </c>
      <c r="AO33" s="790">
        <f t="shared" si="23"/>
        <v>0</v>
      </c>
      <c r="AP33" s="614">
        <v>0</v>
      </c>
      <c r="AQ33" s="613">
        <v>0</v>
      </c>
      <c r="AR33" s="790">
        <f t="shared" si="24"/>
        <v>0</v>
      </c>
      <c r="AS33" s="614">
        <v>0</v>
      </c>
      <c r="AT33" s="613">
        <v>0</v>
      </c>
      <c r="AU33" s="790">
        <f t="shared" si="25"/>
        <v>0</v>
      </c>
      <c r="AV33" s="614">
        <v>0</v>
      </c>
      <c r="AW33" s="613">
        <v>0</v>
      </c>
      <c r="AX33" s="790">
        <f t="shared" si="26"/>
        <v>0</v>
      </c>
      <c r="AY33" s="614">
        <v>0</v>
      </c>
      <c r="AZ33" s="613">
        <v>0</v>
      </c>
      <c r="BA33" s="790">
        <f t="shared" si="27"/>
        <v>0</v>
      </c>
      <c r="BB33" s="614">
        <v>0</v>
      </c>
      <c r="BC33" s="613">
        <v>0</v>
      </c>
      <c r="BD33" s="790">
        <f t="shared" si="28"/>
        <v>0</v>
      </c>
      <c r="BE33" s="614">
        <v>0</v>
      </c>
      <c r="BF33" s="613">
        <v>0</v>
      </c>
      <c r="BG33" s="790">
        <f t="shared" si="29"/>
        <v>0</v>
      </c>
      <c r="BH33" s="614">
        <v>0</v>
      </c>
      <c r="BI33" s="613">
        <v>0</v>
      </c>
      <c r="BJ33" s="790">
        <f t="shared" si="30"/>
        <v>0</v>
      </c>
      <c r="BK33" s="614">
        <v>0</v>
      </c>
      <c r="BL33" s="613">
        <v>0</v>
      </c>
      <c r="BM33" s="790">
        <f t="shared" si="31"/>
        <v>0</v>
      </c>
      <c r="BN33" s="614">
        <v>0</v>
      </c>
      <c r="BO33" s="613">
        <v>0</v>
      </c>
      <c r="BP33" s="790">
        <f t="shared" si="32"/>
        <v>0</v>
      </c>
      <c r="BQ33" s="614">
        <v>0</v>
      </c>
      <c r="BR33" s="613">
        <v>0</v>
      </c>
      <c r="BS33" s="790">
        <f t="shared" si="33"/>
        <v>0</v>
      </c>
      <c r="BT33" s="614">
        <v>0</v>
      </c>
      <c r="BU33" s="613">
        <v>0</v>
      </c>
      <c r="BV33" s="790">
        <f t="shared" si="34"/>
        <v>0</v>
      </c>
      <c r="BW33" s="614">
        <v>0</v>
      </c>
      <c r="BX33" s="613">
        <v>0</v>
      </c>
      <c r="BY33" s="790">
        <f t="shared" si="35"/>
        <v>0</v>
      </c>
      <c r="BZ33" s="614">
        <v>0</v>
      </c>
      <c r="CA33" s="613">
        <v>0</v>
      </c>
      <c r="CB33" s="790">
        <f t="shared" si="36"/>
        <v>0</v>
      </c>
      <c r="CC33" s="614">
        <v>0</v>
      </c>
      <c r="CD33" s="613">
        <v>0</v>
      </c>
      <c r="CE33" s="790">
        <f t="shared" si="37"/>
        <v>0</v>
      </c>
      <c r="CF33" s="614">
        <v>0</v>
      </c>
      <c r="CG33" s="613">
        <v>0</v>
      </c>
      <c r="CH33" s="790">
        <f t="shared" si="38"/>
        <v>0</v>
      </c>
      <c r="CI33" s="614">
        <v>0</v>
      </c>
      <c r="CJ33" s="613">
        <v>0</v>
      </c>
      <c r="CK33" s="790">
        <f t="shared" si="39"/>
        <v>0</v>
      </c>
      <c r="CL33" s="614">
        <v>0</v>
      </c>
      <c r="CM33" s="613">
        <v>0</v>
      </c>
      <c r="CN33" s="790">
        <f t="shared" si="40"/>
        <v>0</v>
      </c>
      <c r="CO33" s="614">
        <v>0</v>
      </c>
      <c r="CP33" s="613">
        <v>0</v>
      </c>
      <c r="CQ33" s="790">
        <f t="shared" si="41"/>
        <v>0</v>
      </c>
      <c r="CR33" s="614">
        <v>0</v>
      </c>
      <c r="DI33" s="1415"/>
      <c r="DJ33" s="611" t="s">
        <v>1682</v>
      </c>
      <c r="DK33" s="612">
        <v>20</v>
      </c>
      <c r="DL33" s="821">
        <f t="shared" si="3"/>
        <v>0</v>
      </c>
      <c r="DM33" s="822">
        <f t="shared" si="3"/>
        <v>0</v>
      </c>
      <c r="DN33" s="797">
        <f t="shared" si="3"/>
        <v>0</v>
      </c>
    </row>
    <row r="34" spans="1:118" ht="20.25" customHeight="1" thickTop="1">
      <c r="A34" s="1416" t="s">
        <v>1683</v>
      </c>
      <c r="B34" s="1417"/>
      <c r="C34" s="604">
        <v>21</v>
      </c>
      <c r="D34" s="827">
        <f t="shared" si="10"/>
        <v>0</v>
      </c>
      <c r="E34" s="828">
        <f t="shared" si="11"/>
        <v>0</v>
      </c>
      <c r="F34" s="829">
        <f t="shared" si="11"/>
        <v>0</v>
      </c>
      <c r="G34" s="607">
        <v>0</v>
      </c>
      <c r="H34" s="792">
        <f t="shared" si="12"/>
        <v>0</v>
      </c>
      <c r="I34" s="608">
        <v>0</v>
      </c>
      <c r="J34" s="607">
        <v>0</v>
      </c>
      <c r="K34" s="792">
        <f t="shared" si="13"/>
        <v>0</v>
      </c>
      <c r="L34" s="608">
        <v>0</v>
      </c>
      <c r="M34" s="607">
        <v>0</v>
      </c>
      <c r="N34" s="792">
        <f t="shared" si="14"/>
        <v>0</v>
      </c>
      <c r="O34" s="608">
        <v>0</v>
      </c>
      <c r="P34" s="607">
        <v>0</v>
      </c>
      <c r="Q34" s="792">
        <f t="shared" si="15"/>
        <v>0</v>
      </c>
      <c r="R34" s="608">
        <v>0</v>
      </c>
      <c r="S34" s="607">
        <v>0</v>
      </c>
      <c r="T34" s="792">
        <f t="shared" si="16"/>
        <v>0</v>
      </c>
      <c r="U34" s="608">
        <v>0</v>
      </c>
      <c r="V34" s="607">
        <v>0</v>
      </c>
      <c r="W34" s="792">
        <f t="shared" si="17"/>
        <v>0</v>
      </c>
      <c r="X34" s="608">
        <v>0</v>
      </c>
      <c r="Y34" s="607">
        <v>0</v>
      </c>
      <c r="Z34" s="792">
        <f t="shared" si="18"/>
        <v>0</v>
      </c>
      <c r="AA34" s="608">
        <v>0</v>
      </c>
      <c r="AB34" s="607">
        <v>0</v>
      </c>
      <c r="AC34" s="792">
        <f t="shared" si="19"/>
        <v>0</v>
      </c>
      <c r="AD34" s="608">
        <v>0</v>
      </c>
      <c r="AE34" s="607">
        <v>0</v>
      </c>
      <c r="AF34" s="792">
        <f t="shared" si="20"/>
        <v>0</v>
      </c>
      <c r="AG34" s="608">
        <v>0</v>
      </c>
      <c r="AH34" s="607">
        <v>0</v>
      </c>
      <c r="AI34" s="792">
        <f t="shared" si="21"/>
        <v>0</v>
      </c>
      <c r="AJ34" s="608">
        <v>0</v>
      </c>
      <c r="AK34" s="607">
        <v>0</v>
      </c>
      <c r="AL34" s="792">
        <f t="shared" si="22"/>
        <v>0</v>
      </c>
      <c r="AM34" s="608">
        <v>0</v>
      </c>
      <c r="AN34" s="607">
        <v>0</v>
      </c>
      <c r="AO34" s="792">
        <f t="shared" si="23"/>
        <v>0</v>
      </c>
      <c r="AP34" s="608">
        <v>0</v>
      </c>
      <c r="AQ34" s="607">
        <v>0</v>
      </c>
      <c r="AR34" s="792">
        <f t="shared" si="24"/>
        <v>0</v>
      </c>
      <c r="AS34" s="608">
        <v>0</v>
      </c>
      <c r="AT34" s="607">
        <v>0</v>
      </c>
      <c r="AU34" s="792">
        <f t="shared" si="25"/>
        <v>0</v>
      </c>
      <c r="AV34" s="608">
        <v>0</v>
      </c>
      <c r="AW34" s="607">
        <v>0</v>
      </c>
      <c r="AX34" s="792">
        <f t="shared" si="26"/>
        <v>0</v>
      </c>
      <c r="AY34" s="608">
        <v>0</v>
      </c>
      <c r="AZ34" s="607">
        <v>0</v>
      </c>
      <c r="BA34" s="792">
        <f t="shared" si="27"/>
        <v>0</v>
      </c>
      <c r="BB34" s="608">
        <v>0</v>
      </c>
      <c r="BC34" s="607">
        <v>0</v>
      </c>
      <c r="BD34" s="792">
        <f t="shared" si="28"/>
        <v>0</v>
      </c>
      <c r="BE34" s="608">
        <v>0</v>
      </c>
      <c r="BF34" s="607">
        <v>0</v>
      </c>
      <c r="BG34" s="792">
        <f t="shared" si="29"/>
        <v>0</v>
      </c>
      <c r="BH34" s="608">
        <v>0</v>
      </c>
      <c r="BI34" s="607">
        <v>0</v>
      </c>
      <c r="BJ34" s="792">
        <f t="shared" si="30"/>
        <v>0</v>
      </c>
      <c r="BK34" s="608">
        <v>0</v>
      </c>
      <c r="BL34" s="607">
        <v>0</v>
      </c>
      <c r="BM34" s="792">
        <f t="shared" si="31"/>
        <v>0</v>
      </c>
      <c r="BN34" s="608">
        <v>0</v>
      </c>
      <c r="BO34" s="607">
        <v>0</v>
      </c>
      <c r="BP34" s="792">
        <f t="shared" si="32"/>
        <v>0</v>
      </c>
      <c r="BQ34" s="608">
        <v>0</v>
      </c>
      <c r="BR34" s="607">
        <v>0</v>
      </c>
      <c r="BS34" s="792">
        <f t="shared" si="33"/>
        <v>0</v>
      </c>
      <c r="BT34" s="608">
        <v>0</v>
      </c>
      <c r="BU34" s="607">
        <v>0</v>
      </c>
      <c r="BV34" s="792">
        <f t="shared" si="34"/>
        <v>0</v>
      </c>
      <c r="BW34" s="608">
        <v>0</v>
      </c>
      <c r="BX34" s="607">
        <v>0</v>
      </c>
      <c r="BY34" s="792">
        <f t="shared" si="35"/>
        <v>0</v>
      </c>
      <c r="BZ34" s="608">
        <v>0</v>
      </c>
      <c r="CA34" s="607">
        <v>0</v>
      </c>
      <c r="CB34" s="792">
        <f t="shared" si="36"/>
        <v>0</v>
      </c>
      <c r="CC34" s="608">
        <v>0</v>
      </c>
      <c r="CD34" s="607">
        <v>0</v>
      </c>
      <c r="CE34" s="792">
        <f t="shared" si="37"/>
        <v>0</v>
      </c>
      <c r="CF34" s="608">
        <v>0</v>
      </c>
      <c r="CG34" s="607">
        <v>0</v>
      </c>
      <c r="CH34" s="792">
        <f t="shared" si="38"/>
        <v>0</v>
      </c>
      <c r="CI34" s="608">
        <v>0</v>
      </c>
      <c r="CJ34" s="607">
        <v>0</v>
      </c>
      <c r="CK34" s="792">
        <f t="shared" si="39"/>
        <v>0</v>
      </c>
      <c r="CL34" s="608">
        <v>0</v>
      </c>
      <c r="CM34" s="607">
        <v>0</v>
      </c>
      <c r="CN34" s="792">
        <f t="shared" si="40"/>
        <v>0</v>
      </c>
      <c r="CO34" s="608">
        <v>0</v>
      </c>
      <c r="CP34" s="607">
        <v>0</v>
      </c>
      <c r="CQ34" s="792">
        <f t="shared" si="41"/>
        <v>0</v>
      </c>
      <c r="CR34" s="608">
        <v>0</v>
      </c>
      <c r="DI34" s="1418" t="s">
        <v>1683</v>
      </c>
      <c r="DJ34" s="1417"/>
      <c r="DK34" s="604">
        <v>21</v>
      </c>
      <c r="DL34" s="823">
        <f t="shared" si="3"/>
        <v>0</v>
      </c>
      <c r="DM34" s="824">
        <f t="shared" si="3"/>
        <v>0</v>
      </c>
      <c r="DN34" s="798">
        <f t="shared" si="3"/>
        <v>0</v>
      </c>
    </row>
    <row r="35" spans="1:118" ht="20.25" customHeight="1">
      <c r="A35" s="1295" t="s">
        <v>1684</v>
      </c>
      <c r="B35" s="1296"/>
      <c r="C35" s="9">
        <v>22</v>
      </c>
      <c r="D35" s="830">
        <f t="shared" si="10"/>
        <v>0</v>
      </c>
      <c r="E35" s="803">
        <f t="shared" si="11"/>
        <v>0</v>
      </c>
      <c r="F35" s="831">
        <f t="shared" si="11"/>
        <v>0</v>
      </c>
      <c r="G35" s="609">
        <v>0</v>
      </c>
      <c r="H35" s="786">
        <f t="shared" si="12"/>
        <v>0</v>
      </c>
      <c r="I35" s="608">
        <v>0</v>
      </c>
      <c r="J35" s="609">
        <v>0</v>
      </c>
      <c r="K35" s="786">
        <f t="shared" si="13"/>
        <v>0</v>
      </c>
      <c r="L35" s="608">
        <v>0</v>
      </c>
      <c r="M35" s="609">
        <v>0</v>
      </c>
      <c r="N35" s="786">
        <f t="shared" si="14"/>
        <v>0</v>
      </c>
      <c r="O35" s="608">
        <v>0</v>
      </c>
      <c r="P35" s="609">
        <v>0</v>
      </c>
      <c r="Q35" s="786">
        <f t="shared" si="15"/>
        <v>0</v>
      </c>
      <c r="R35" s="608">
        <v>0</v>
      </c>
      <c r="S35" s="609">
        <v>0</v>
      </c>
      <c r="T35" s="786">
        <f t="shared" si="16"/>
        <v>0</v>
      </c>
      <c r="U35" s="608">
        <v>0</v>
      </c>
      <c r="V35" s="607">
        <v>0</v>
      </c>
      <c r="W35" s="786">
        <f t="shared" si="17"/>
        <v>0</v>
      </c>
      <c r="X35" s="608">
        <v>0</v>
      </c>
      <c r="Y35" s="609">
        <v>0</v>
      </c>
      <c r="Z35" s="786">
        <f t="shared" si="18"/>
        <v>0</v>
      </c>
      <c r="AA35" s="608">
        <v>0</v>
      </c>
      <c r="AB35" s="609">
        <v>0</v>
      </c>
      <c r="AC35" s="786">
        <f t="shared" si="19"/>
        <v>0</v>
      </c>
      <c r="AD35" s="608">
        <v>0</v>
      </c>
      <c r="AE35" s="609">
        <v>0</v>
      </c>
      <c r="AF35" s="786">
        <f t="shared" si="20"/>
        <v>0</v>
      </c>
      <c r="AG35" s="608">
        <v>0</v>
      </c>
      <c r="AH35" s="609">
        <v>0</v>
      </c>
      <c r="AI35" s="786">
        <f t="shared" si="21"/>
        <v>0</v>
      </c>
      <c r="AJ35" s="608">
        <v>0</v>
      </c>
      <c r="AK35" s="607">
        <v>0</v>
      </c>
      <c r="AL35" s="786">
        <f t="shared" si="22"/>
        <v>0</v>
      </c>
      <c r="AM35" s="608">
        <v>0</v>
      </c>
      <c r="AN35" s="609">
        <v>0</v>
      </c>
      <c r="AO35" s="786">
        <f t="shared" si="23"/>
        <v>0</v>
      </c>
      <c r="AP35" s="608">
        <v>0</v>
      </c>
      <c r="AQ35" s="609">
        <v>0</v>
      </c>
      <c r="AR35" s="786">
        <f t="shared" si="24"/>
        <v>0</v>
      </c>
      <c r="AS35" s="608">
        <v>0</v>
      </c>
      <c r="AT35" s="609">
        <v>0</v>
      </c>
      <c r="AU35" s="786">
        <f t="shared" si="25"/>
        <v>0</v>
      </c>
      <c r="AV35" s="608">
        <v>0</v>
      </c>
      <c r="AW35" s="609">
        <v>0</v>
      </c>
      <c r="AX35" s="786">
        <f t="shared" si="26"/>
        <v>0</v>
      </c>
      <c r="AY35" s="608">
        <v>0</v>
      </c>
      <c r="AZ35" s="609">
        <v>0</v>
      </c>
      <c r="BA35" s="786">
        <f t="shared" si="27"/>
        <v>0</v>
      </c>
      <c r="BB35" s="608">
        <v>0</v>
      </c>
      <c r="BC35" s="609">
        <v>0</v>
      </c>
      <c r="BD35" s="786">
        <f t="shared" si="28"/>
        <v>0</v>
      </c>
      <c r="BE35" s="608">
        <v>0</v>
      </c>
      <c r="BF35" s="607">
        <v>0</v>
      </c>
      <c r="BG35" s="786">
        <f t="shared" si="29"/>
        <v>0</v>
      </c>
      <c r="BH35" s="608">
        <v>0</v>
      </c>
      <c r="BI35" s="609">
        <v>0</v>
      </c>
      <c r="BJ35" s="786">
        <f t="shared" si="30"/>
        <v>0</v>
      </c>
      <c r="BK35" s="608">
        <v>0</v>
      </c>
      <c r="BL35" s="609">
        <v>0</v>
      </c>
      <c r="BM35" s="786">
        <f t="shared" si="31"/>
        <v>0</v>
      </c>
      <c r="BN35" s="608">
        <v>0</v>
      </c>
      <c r="BO35" s="609">
        <v>0</v>
      </c>
      <c r="BP35" s="786">
        <f t="shared" si="32"/>
        <v>0</v>
      </c>
      <c r="BQ35" s="608">
        <v>0</v>
      </c>
      <c r="BR35" s="607">
        <v>0</v>
      </c>
      <c r="BS35" s="786">
        <f t="shared" si="33"/>
        <v>0</v>
      </c>
      <c r="BT35" s="608">
        <v>0</v>
      </c>
      <c r="BU35" s="609">
        <v>0</v>
      </c>
      <c r="BV35" s="786">
        <f t="shared" si="34"/>
        <v>0</v>
      </c>
      <c r="BW35" s="608">
        <v>0</v>
      </c>
      <c r="BX35" s="607">
        <v>0</v>
      </c>
      <c r="BY35" s="786">
        <f t="shared" si="35"/>
        <v>0</v>
      </c>
      <c r="BZ35" s="608">
        <v>0</v>
      </c>
      <c r="CA35" s="609">
        <v>0</v>
      </c>
      <c r="CB35" s="786">
        <f t="shared" si="36"/>
        <v>0</v>
      </c>
      <c r="CC35" s="608">
        <v>0</v>
      </c>
      <c r="CD35" s="609">
        <v>0</v>
      </c>
      <c r="CE35" s="786">
        <f t="shared" si="37"/>
        <v>0</v>
      </c>
      <c r="CF35" s="608">
        <v>0</v>
      </c>
      <c r="CG35" s="609">
        <v>0</v>
      </c>
      <c r="CH35" s="786">
        <f t="shared" si="38"/>
        <v>0</v>
      </c>
      <c r="CI35" s="608">
        <v>0</v>
      </c>
      <c r="CJ35" s="609">
        <v>0</v>
      </c>
      <c r="CK35" s="786">
        <f t="shared" si="39"/>
        <v>0</v>
      </c>
      <c r="CL35" s="608">
        <v>0</v>
      </c>
      <c r="CM35" s="609">
        <v>0</v>
      </c>
      <c r="CN35" s="786">
        <f t="shared" si="40"/>
        <v>0</v>
      </c>
      <c r="CO35" s="608">
        <v>0</v>
      </c>
      <c r="CP35" s="609">
        <v>0</v>
      </c>
      <c r="CQ35" s="786">
        <f t="shared" si="41"/>
        <v>0</v>
      </c>
      <c r="CR35" s="608">
        <v>0</v>
      </c>
      <c r="DI35" s="1430" t="s">
        <v>1684</v>
      </c>
      <c r="DJ35" s="1296"/>
      <c r="DK35" s="9">
        <v>22</v>
      </c>
      <c r="DL35" s="795">
        <f t="shared" si="3"/>
        <v>0</v>
      </c>
      <c r="DM35" s="820">
        <f t="shared" si="3"/>
        <v>0</v>
      </c>
      <c r="DN35" s="796">
        <f t="shared" si="3"/>
        <v>0</v>
      </c>
    </row>
    <row r="36" spans="1:118" ht="20.25" customHeight="1">
      <c r="A36" s="1431" t="s">
        <v>1685</v>
      </c>
      <c r="B36" s="11" t="s">
        <v>1686</v>
      </c>
      <c r="C36" s="9">
        <v>23</v>
      </c>
      <c r="D36" s="830">
        <f t="shared" si="10"/>
        <v>0</v>
      </c>
      <c r="E36" s="803">
        <f t="shared" si="11"/>
        <v>0</v>
      </c>
      <c r="F36" s="831">
        <f t="shared" si="11"/>
        <v>0</v>
      </c>
      <c r="G36" s="609">
        <v>0</v>
      </c>
      <c r="H36" s="786">
        <f t="shared" si="12"/>
        <v>0</v>
      </c>
      <c r="I36" s="608">
        <v>0</v>
      </c>
      <c r="J36" s="609">
        <v>0</v>
      </c>
      <c r="K36" s="786">
        <f t="shared" si="13"/>
        <v>0</v>
      </c>
      <c r="L36" s="608">
        <v>0</v>
      </c>
      <c r="M36" s="609">
        <v>0</v>
      </c>
      <c r="N36" s="786">
        <f t="shared" si="14"/>
        <v>0</v>
      </c>
      <c r="O36" s="608">
        <v>0</v>
      </c>
      <c r="P36" s="609">
        <v>0</v>
      </c>
      <c r="Q36" s="786">
        <f t="shared" si="15"/>
        <v>0</v>
      </c>
      <c r="R36" s="608">
        <v>0</v>
      </c>
      <c r="S36" s="609">
        <v>0</v>
      </c>
      <c r="T36" s="786">
        <f t="shared" si="16"/>
        <v>0</v>
      </c>
      <c r="U36" s="608">
        <v>0</v>
      </c>
      <c r="V36" s="607">
        <v>0</v>
      </c>
      <c r="W36" s="786">
        <f t="shared" si="17"/>
        <v>0</v>
      </c>
      <c r="X36" s="608">
        <v>0</v>
      </c>
      <c r="Y36" s="609">
        <v>0</v>
      </c>
      <c r="Z36" s="786">
        <f t="shared" si="18"/>
        <v>0</v>
      </c>
      <c r="AA36" s="608">
        <v>0</v>
      </c>
      <c r="AB36" s="609">
        <v>0</v>
      </c>
      <c r="AC36" s="786">
        <f t="shared" si="19"/>
        <v>0</v>
      </c>
      <c r="AD36" s="608">
        <v>0</v>
      </c>
      <c r="AE36" s="609">
        <v>0</v>
      </c>
      <c r="AF36" s="786">
        <f t="shared" si="20"/>
        <v>0</v>
      </c>
      <c r="AG36" s="608">
        <v>0</v>
      </c>
      <c r="AH36" s="609">
        <v>0</v>
      </c>
      <c r="AI36" s="786">
        <f t="shared" si="21"/>
        <v>0</v>
      </c>
      <c r="AJ36" s="608">
        <v>0</v>
      </c>
      <c r="AK36" s="607">
        <v>0</v>
      </c>
      <c r="AL36" s="786">
        <f t="shared" si="22"/>
        <v>0</v>
      </c>
      <c r="AM36" s="608">
        <v>0</v>
      </c>
      <c r="AN36" s="609">
        <v>0</v>
      </c>
      <c r="AO36" s="786">
        <f t="shared" si="23"/>
        <v>0</v>
      </c>
      <c r="AP36" s="608">
        <v>0</v>
      </c>
      <c r="AQ36" s="609">
        <v>0</v>
      </c>
      <c r="AR36" s="786">
        <f t="shared" si="24"/>
        <v>0</v>
      </c>
      <c r="AS36" s="608">
        <v>0</v>
      </c>
      <c r="AT36" s="609">
        <v>0</v>
      </c>
      <c r="AU36" s="786">
        <f t="shared" si="25"/>
        <v>0</v>
      </c>
      <c r="AV36" s="608">
        <v>0</v>
      </c>
      <c r="AW36" s="609">
        <v>0</v>
      </c>
      <c r="AX36" s="786">
        <f t="shared" si="26"/>
        <v>0</v>
      </c>
      <c r="AY36" s="608">
        <v>0</v>
      </c>
      <c r="AZ36" s="609">
        <v>0</v>
      </c>
      <c r="BA36" s="786">
        <f t="shared" si="27"/>
        <v>0</v>
      </c>
      <c r="BB36" s="608">
        <v>0</v>
      </c>
      <c r="BC36" s="609">
        <v>0</v>
      </c>
      <c r="BD36" s="786">
        <f t="shared" si="28"/>
        <v>0</v>
      </c>
      <c r="BE36" s="608">
        <v>0</v>
      </c>
      <c r="BF36" s="607">
        <v>0</v>
      </c>
      <c r="BG36" s="786">
        <f t="shared" si="29"/>
        <v>0</v>
      </c>
      <c r="BH36" s="608">
        <v>0</v>
      </c>
      <c r="BI36" s="609">
        <v>0</v>
      </c>
      <c r="BJ36" s="786">
        <f t="shared" si="30"/>
        <v>0</v>
      </c>
      <c r="BK36" s="608">
        <v>0</v>
      </c>
      <c r="BL36" s="609">
        <v>0</v>
      </c>
      <c r="BM36" s="786">
        <f t="shared" si="31"/>
        <v>0</v>
      </c>
      <c r="BN36" s="608">
        <v>0</v>
      </c>
      <c r="BO36" s="609">
        <v>0</v>
      </c>
      <c r="BP36" s="786">
        <f t="shared" si="32"/>
        <v>0</v>
      </c>
      <c r="BQ36" s="608">
        <v>0</v>
      </c>
      <c r="BR36" s="607">
        <v>0</v>
      </c>
      <c r="BS36" s="786">
        <f t="shared" si="33"/>
        <v>0</v>
      </c>
      <c r="BT36" s="608">
        <v>0</v>
      </c>
      <c r="BU36" s="609">
        <v>0</v>
      </c>
      <c r="BV36" s="786">
        <f t="shared" si="34"/>
        <v>0</v>
      </c>
      <c r="BW36" s="608">
        <v>0</v>
      </c>
      <c r="BX36" s="607">
        <v>0</v>
      </c>
      <c r="BY36" s="786">
        <f t="shared" si="35"/>
        <v>0</v>
      </c>
      <c r="BZ36" s="608">
        <v>0</v>
      </c>
      <c r="CA36" s="609">
        <v>0</v>
      </c>
      <c r="CB36" s="786">
        <f t="shared" si="36"/>
        <v>0</v>
      </c>
      <c r="CC36" s="608">
        <v>0</v>
      </c>
      <c r="CD36" s="609">
        <v>0</v>
      </c>
      <c r="CE36" s="786">
        <f t="shared" si="37"/>
        <v>0</v>
      </c>
      <c r="CF36" s="608">
        <v>0</v>
      </c>
      <c r="CG36" s="609">
        <v>0</v>
      </c>
      <c r="CH36" s="786">
        <f t="shared" si="38"/>
        <v>0</v>
      </c>
      <c r="CI36" s="608">
        <v>0</v>
      </c>
      <c r="CJ36" s="609">
        <v>0</v>
      </c>
      <c r="CK36" s="786">
        <f t="shared" si="39"/>
        <v>0</v>
      </c>
      <c r="CL36" s="608">
        <v>0</v>
      </c>
      <c r="CM36" s="609">
        <v>0</v>
      </c>
      <c r="CN36" s="786">
        <f t="shared" si="40"/>
        <v>0</v>
      </c>
      <c r="CO36" s="608">
        <v>0</v>
      </c>
      <c r="CP36" s="609">
        <v>0</v>
      </c>
      <c r="CQ36" s="786">
        <f t="shared" si="41"/>
        <v>0</v>
      </c>
      <c r="CR36" s="608">
        <v>0</v>
      </c>
      <c r="DI36" s="1413" t="s">
        <v>1685</v>
      </c>
      <c r="DJ36" s="11" t="s">
        <v>1686</v>
      </c>
      <c r="DK36" s="9">
        <v>23</v>
      </c>
      <c r="DL36" s="795">
        <f t="shared" si="3"/>
        <v>0</v>
      </c>
      <c r="DM36" s="820">
        <f t="shared" si="3"/>
        <v>0</v>
      </c>
      <c r="DN36" s="796">
        <f t="shared" si="3"/>
        <v>0</v>
      </c>
    </row>
    <row r="37" spans="1:118" ht="20.25" customHeight="1">
      <c r="A37" s="1411"/>
      <c r="B37" s="11" t="s">
        <v>1687</v>
      </c>
      <c r="C37" s="9">
        <v>24</v>
      </c>
      <c r="D37" s="830">
        <f t="shared" si="10"/>
        <v>0</v>
      </c>
      <c r="E37" s="803">
        <f t="shared" si="11"/>
        <v>0</v>
      </c>
      <c r="F37" s="831">
        <f t="shared" si="11"/>
        <v>0</v>
      </c>
      <c r="G37" s="609">
        <v>0</v>
      </c>
      <c r="H37" s="786">
        <f t="shared" si="12"/>
        <v>0</v>
      </c>
      <c r="I37" s="608">
        <v>0</v>
      </c>
      <c r="J37" s="609">
        <v>0</v>
      </c>
      <c r="K37" s="786">
        <f t="shared" si="13"/>
        <v>0</v>
      </c>
      <c r="L37" s="608">
        <v>0</v>
      </c>
      <c r="M37" s="609">
        <v>0</v>
      </c>
      <c r="N37" s="786">
        <f t="shared" si="14"/>
        <v>0</v>
      </c>
      <c r="O37" s="608">
        <v>0</v>
      </c>
      <c r="P37" s="609">
        <v>0</v>
      </c>
      <c r="Q37" s="786">
        <f t="shared" si="15"/>
        <v>0</v>
      </c>
      <c r="R37" s="608">
        <v>0</v>
      </c>
      <c r="S37" s="609">
        <v>0</v>
      </c>
      <c r="T37" s="786">
        <f t="shared" si="16"/>
        <v>0</v>
      </c>
      <c r="U37" s="608">
        <v>0</v>
      </c>
      <c r="V37" s="607">
        <v>0</v>
      </c>
      <c r="W37" s="786">
        <f t="shared" si="17"/>
        <v>0</v>
      </c>
      <c r="X37" s="608">
        <v>0</v>
      </c>
      <c r="Y37" s="609">
        <v>0</v>
      </c>
      <c r="Z37" s="786">
        <f t="shared" si="18"/>
        <v>0</v>
      </c>
      <c r="AA37" s="608">
        <v>0</v>
      </c>
      <c r="AB37" s="609">
        <v>0</v>
      </c>
      <c r="AC37" s="786">
        <f t="shared" si="19"/>
        <v>0</v>
      </c>
      <c r="AD37" s="608">
        <v>0</v>
      </c>
      <c r="AE37" s="609">
        <v>0</v>
      </c>
      <c r="AF37" s="786">
        <f t="shared" si="20"/>
        <v>0</v>
      </c>
      <c r="AG37" s="608">
        <v>0</v>
      </c>
      <c r="AH37" s="609">
        <v>0</v>
      </c>
      <c r="AI37" s="786">
        <f t="shared" si="21"/>
        <v>0</v>
      </c>
      <c r="AJ37" s="608">
        <v>0</v>
      </c>
      <c r="AK37" s="607">
        <v>0</v>
      </c>
      <c r="AL37" s="786">
        <f t="shared" si="22"/>
        <v>0</v>
      </c>
      <c r="AM37" s="608">
        <v>0</v>
      </c>
      <c r="AN37" s="609">
        <v>0</v>
      </c>
      <c r="AO37" s="786">
        <f t="shared" si="23"/>
        <v>0</v>
      </c>
      <c r="AP37" s="608">
        <v>0</v>
      </c>
      <c r="AQ37" s="609">
        <v>0</v>
      </c>
      <c r="AR37" s="786">
        <f t="shared" si="24"/>
        <v>0</v>
      </c>
      <c r="AS37" s="608">
        <v>0</v>
      </c>
      <c r="AT37" s="609">
        <v>0</v>
      </c>
      <c r="AU37" s="786">
        <f t="shared" si="25"/>
        <v>0</v>
      </c>
      <c r="AV37" s="608">
        <v>0</v>
      </c>
      <c r="AW37" s="609">
        <v>0</v>
      </c>
      <c r="AX37" s="786">
        <f t="shared" si="26"/>
        <v>0</v>
      </c>
      <c r="AY37" s="608">
        <v>0</v>
      </c>
      <c r="AZ37" s="609">
        <v>0</v>
      </c>
      <c r="BA37" s="786">
        <f t="shared" si="27"/>
        <v>0</v>
      </c>
      <c r="BB37" s="608">
        <v>0</v>
      </c>
      <c r="BC37" s="609">
        <v>0</v>
      </c>
      <c r="BD37" s="786">
        <f t="shared" si="28"/>
        <v>0</v>
      </c>
      <c r="BE37" s="608">
        <v>0</v>
      </c>
      <c r="BF37" s="607">
        <v>0</v>
      </c>
      <c r="BG37" s="786">
        <f t="shared" si="29"/>
        <v>0</v>
      </c>
      <c r="BH37" s="608">
        <v>0</v>
      </c>
      <c r="BI37" s="609">
        <v>0</v>
      </c>
      <c r="BJ37" s="786">
        <f t="shared" si="30"/>
        <v>0</v>
      </c>
      <c r="BK37" s="608">
        <v>0</v>
      </c>
      <c r="BL37" s="609">
        <v>0</v>
      </c>
      <c r="BM37" s="786">
        <f t="shared" si="31"/>
        <v>0</v>
      </c>
      <c r="BN37" s="608">
        <v>0</v>
      </c>
      <c r="BO37" s="609">
        <v>0</v>
      </c>
      <c r="BP37" s="786">
        <f t="shared" si="32"/>
        <v>0</v>
      </c>
      <c r="BQ37" s="608">
        <v>0</v>
      </c>
      <c r="BR37" s="607">
        <v>0</v>
      </c>
      <c r="BS37" s="786">
        <f t="shared" si="33"/>
        <v>0</v>
      </c>
      <c r="BT37" s="608">
        <v>0</v>
      </c>
      <c r="BU37" s="609">
        <v>0</v>
      </c>
      <c r="BV37" s="786">
        <f t="shared" si="34"/>
        <v>0</v>
      </c>
      <c r="BW37" s="608">
        <v>0</v>
      </c>
      <c r="BX37" s="607">
        <v>0</v>
      </c>
      <c r="BY37" s="786">
        <f t="shared" si="35"/>
        <v>0</v>
      </c>
      <c r="BZ37" s="608">
        <v>0</v>
      </c>
      <c r="CA37" s="609">
        <v>0</v>
      </c>
      <c r="CB37" s="786">
        <f t="shared" si="36"/>
        <v>0</v>
      </c>
      <c r="CC37" s="608">
        <v>0</v>
      </c>
      <c r="CD37" s="609">
        <v>0</v>
      </c>
      <c r="CE37" s="786">
        <f t="shared" si="37"/>
        <v>0</v>
      </c>
      <c r="CF37" s="608">
        <v>0</v>
      </c>
      <c r="CG37" s="609">
        <v>0</v>
      </c>
      <c r="CH37" s="786">
        <f t="shared" si="38"/>
        <v>0</v>
      </c>
      <c r="CI37" s="608">
        <v>0</v>
      </c>
      <c r="CJ37" s="609">
        <v>0</v>
      </c>
      <c r="CK37" s="786">
        <f t="shared" si="39"/>
        <v>0</v>
      </c>
      <c r="CL37" s="608">
        <v>0</v>
      </c>
      <c r="CM37" s="609">
        <v>0</v>
      </c>
      <c r="CN37" s="786">
        <f t="shared" si="40"/>
        <v>0</v>
      </c>
      <c r="CO37" s="608">
        <v>0</v>
      </c>
      <c r="CP37" s="609">
        <v>0</v>
      </c>
      <c r="CQ37" s="786">
        <f t="shared" si="41"/>
        <v>0</v>
      </c>
      <c r="CR37" s="608">
        <v>0</v>
      </c>
      <c r="DI37" s="1414"/>
      <c r="DJ37" s="11" t="s">
        <v>1687</v>
      </c>
      <c r="DK37" s="9">
        <v>24</v>
      </c>
      <c r="DL37" s="795">
        <f t="shared" si="3"/>
        <v>0</v>
      </c>
      <c r="DM37" s="820">
        <f t="shared" si="3"/>
        <v>0</v>
      </c>
      <c r="DN37" s="796">
        <f t="shared" si="3"/>
        <v>0</v>
      </c>
    </row>
    <row r="38" spans="1:118" ht="20.25" customHeight="1">
      <c r="A38" s="1411"/>
      <c r="B38" s="11" t="s">
        <v>1688</v>
      </c>
      <c r="C38" s="9">
        <v>25</v>
      </c>
      <c r="D38" s="830">
        <f t="shared" si="10"/>
        <v>0</v>
      </c>
      <c r="E38" s="803">
        <f t="shared" si="11"/>
        <v>0</v>
      </c>
      <c r="F38" s="831">
        <f t="shared" si="11"/>
        <v>0</v>
      </c>
      <c r="G38" s="609">
        <v>0</v>
      </c>
      <c r="H38" s="786">
        <f t="shared" si="12"/>
        <v>0</v>
      </c>
      <c r="I38" s="608">
        <v>0</v>
      </c>
      <c r="J38" s="609">
        <v>0</v>
      </c>
      <c r="K38" s="786">
        <f t="shared" si="13"/>
        <v>0</v>
      </c>
      <c r="L38" s="608">
        <v>0</v>
      </c>
      <c r="M38" s="609">
        <v>0</v>
      </c>
      <c r="N38" s="786">
        <f t="shared" si="14"/>
        <v>0</v>
      </c>
      <c r="O38" s="608">
        <v>0</v>
      </c>
      <c r="P38" s="609">
        <v>0</v>
      </c>
      <c r="Q38" s="786">
        <f t="shared" si="15"/>
        <v>0</v>
      </c>
      <c r="R38" s="608">
        <v>0</v>
      </c>
      <c r="S38" s="609">
        <v>0</v>
      </c>
      <c r="T38" s="786">
        <f t="shared" si="16"/>
        <v>0</v>
      </c>
      <c r="U38" s="608">
        <v>0</v>
      </c>
      <c r="V38" s="607">
        <v>0</v>
      </c>
      <c r="W38" s="786">
        <f t="shared" si="17"/>
        <v>0</v>
      </c>
      <c r="X38" s="608">
        <v>0</v>
      </c>
      <c r="Y38" s="609">
        <v>0</v>
      </c>
      <c r="Z38" s="786">
        <f t="shared" si="18"/>
        <v>0</v>
      </c>
      <c r="AA38" s="608">
        <v>0</v>
      </c>
      <c r="AB38" s="609">
        <v>0</v>
      </c>
      <c r="AC38" s="786">
        <f t="shared" si="19"/>
        <v>0</v>
      </c>
      <c r="AD38" s="608">
        <v>0</v>
      </c>
      <c r="AE38" s="609">
        <v>0</v>
      </c>
      <c r="AF38" s="786">
        <f t="shared" si="20"/>
        <v>0</v>
      </c>
      <c r="AG38" s="608">
        <v>0</v>
      </c>
      <c r="AH38" s="609">
        <v>0</v>
      </c>
      <c r="AI38" s="786">
        <f t="shared" si="21"/>
        <v>0</v>
      </c>
      <c r="AJ38" s="608">
        <v>0</v>
      </c>
      <c r="AK38" s="607">
        <v>0</v>
      </c>
      <c r="AL38" s="786">
        <f t="shared" si="22"/>
        <v>0</v>
      </c>
      <c r="AM38" s="608">
        <v>0</v>
      </c>
      <c r="AN38" s="609">
        <v>0</v>
      </c>
      <c r="AO38" s="786">
        <f t="shared" si="23"/>
        <v>0</v>
      </c>
      <c r="AP38" s="608">
        <v>0</v>
      </c>
      <c r="AQ38" s="609">
        <v>0</v>
      </c>
      <c r="AR38" s="786">
        <f t="shared" si="24"/>
        <v>0</v>
      </c>
      <c r="AS38" s="608">
        <v>0</v>
      </c>
      <c r="AT38" s="609">
        <v>0</v>
      </c>
      <c r="AU38" s="786">
        <f t="shared" si="25"/>
        <v>0</v>
      </c>
      <c r="AV38" s="608">
        <v>0</v>
      </c>
      <c r="AW38" s="609">
        <v>0</v>
      </c>
      <c r="AX38" s="786">
        <f t="shared" si="26"/>
        <v>0</v>
      </c>
      <c r="AY38" s="608">
        <v>0</v>
      </c>
      <c r="AZ38" s="609">
        <v>0</v>
      </c>
      <c r="BA38" s="786">
        <f t="shared" si="27"/>
        <v>0</v>
      </c>
      <c r="BB38" s="608">
        <v>0</v>
      </c>
      <c r="BC38" s="609">
        <v>0</v>
      </c>
      <c r="BD38" s="786">
        <f t="shared" si="28"/>
        <v>0</v>
      </c>
      <c r="BE38" s="608">
        <v>0</v>
      </c>
      <c r="BF38" s="607">
        <v>0</v>
      </c>
      <c r="BG38" s="786">
        <f t="shared" si="29"/>
        <v>0</v>
      </c>
      <c r="BH38" s="608">
        <v>0</v>
      </c>
      <c r="BI38" s="609">
        <v>0</v>
      </c>
      <c r="BJ38" s="786">
        <f t="shared" si="30"/>
        <v>0</v>
      </c>
      <c r="BK38" s="608">
        <v>0</v>
      </c>
      <c r="BL38" s="609">
        <v>0</v>
      </c>
      <c r="BM38" s="786">
        <f t="shared" si="31"/>
        <v>0</v>
      </c>
      <c r="BN38" s="608">
        <v>0</v>
      </c>
      <c r="BO38" s="609">
        <v>0</v>
      </c>
      <c r="BP38" s="786">
        <f t="shared" si="32"/>
        <v>0</v>
      </c>
      <c r="BQ38" s="608">
        <v>0</v>
      </c>
      <c r="BR38" s="607">
        <v>0</v>
      </c>
      <c r="BS38" s="786">
        <f t="shared" si="33"/>
        <v>0</v>
      </c>
      <c r="BT38" s="608">
        <v>0</v>
      </c>
      <c r="BU38" s="609">
        <v>0</v>
      </c>
      <c r="BV38" s="786">
        <f t="shared" si="34"/>
        <v>0</v>
      </c>
      <c r="BW38" s="608">
        <v>0</v>
      </c>
      <c r="BX38" s="607">
        <v>0</v>
      </c>
      <c r="BY38" s="786">
        <f t="shared" si="35"/>
        <v>0</v>
      </c>
      <c r="BZ38" s="608">
        <v>0</v>
      </c>
      <c r="CA38" s="609">
        <v>0</v>
      </c>
      <c r="CB38" s="786">
        <f t="shared" si="36"/>
        <v>0</v>
      </c>
      <c r="CC38" s="608">
        <v>0</v>
      </c>
      <c r="CD38" s="609">
        <v>0</v>
      </c>
      <c r="CE38" s="786">
        <f t="shared" si="37"/>
        <v>0</v>
      </c>
      <c r="CF38" s="608">
        <v>0</v>
      </c>
      <c r="CG38" s="609">
        <v>0</v>
      </c>
      <c r="CH38" s="786">
        <f t="shared" si="38"/>
        <v>0</v>
      </c>
      <c r="CI38" s="608">
        <v>0</v>
      </c>
      <c r="CJ38" s="609">
        <v>0</v>
      </c>
      <c r="CK38" s="786">
        <f t="shared" si="39"/>
        <v>0</v>
      </c>
      <c r="CL38" s="608">
        <v>0</v>
      </c>
      <c r="CM38" s="609">
        <v>0</v>
      </c>
      <c r="CN38" s="786">
        <f t="shared" si="40"/>
        <v>0</v>
      </c>
      <c r="CO38" s="608">
        <v>0</v>
      </c>
      <c r="CP38" s="609">
        <v>0</v>
      </c>
      <c r="CQ38" s="786">
        <f t="shared" si="41"/>
        <v>0</v>
      </c>
      <c r="CR38" s="608">
        <v>0</v>
      </c>
      <c r="DI38" s="1414"/>
      <c r="DJ38" s="11" t="s">
        <v>1688</v>
      </c>
      <c r="DK38" s="9">
        <v>25</v>
      </c>
      <c r="DL38" s="795">
        <f t="shared" si="3"/>
        <v>0</v>
      </c>
      <c r="DM38" s="820">
        <f t="shared" si="3"/>
        <v>0</v>
      </c>
      <c r="DN38" s="796">
        <f t="shared" si="3"/>
        <v>0</v>
      </c>
    </row>
    <row r="39" spans="1:118" ht="20.25" customHeight="1">
      <c r="A39" s="1432"/>
      <c r="B39" s="11" t="s">
        <v>1689</v>
      </c>
      <c r="C39" s="9">
        <v>26</v>
      </c>
      <c r="D39" s="830">
        <f t="shared" si="10"/>
        <v>0</v>
      </c>
      <c r="E39" s="803">
        <f t="shared" si="11"/>
        <v>0</v>
      </c>
      <c r="F39" s="831">
        <f t="shared" si="11"/>
        <v>0</v>
      </c>
      <c r="G39" s="609">
        <v>0</v>
      </c>
      <c r="H39" s="786">
        <f t="shared" si="12"/>
        <v>0</v>
      </c>
      <c r="I39" s="608">
        <v>0</v>
      </c>
      <c r="J39" s="609">
        <v>0</v>
      </c>
      <c r="K39" s="786">
        <f t="shared" si="13"/>
        <v>0</v>
      </c>
      <c r="L39" s="608">
        <v>0</v>
      </c>
      <c r="M39" s="609">
        <v>0</v>
      </c>
      <c r="N39" s="786">
        <f t="shared" si="14"/>
        <v>0</v>
      </c>
      <c r="O39" s="608">
        <v>0</v>
      </c>
      <c r="P39" s="609">
        <v>0</v>
      </c>
      <c r="Q39" s="786">
        <f t="shared" si="15"/>
        <v>0</v>
      </c>
      <c r="R39" s="608">
        <v>0</v>
      </c>
      <c r="S39" s="609">
        <v>0</v>
      </c>
      <c r="T39" s="786">
        <f t="shared" si="16"/>
        <v>0</v>
      </c>
      <c r="U39" s="608">
        <v>0</v>
      </c>
      <c r="V39" s="607">
        <v>0</v>
      </c>
      <c r="W39" s="786">
        <f t="shared" si="17"/>
        <v>0</v>
      </c>
      <c r="X39" s="608">
        <v>0</v>
      </c>
      <c r="Y39" s="609">
        <v>0</v>
      </c>
      <c r="Z39" s="786">
        <f t="shared" si="18"/>
        <v>0</v>
      </c>
      <c r="AA39" s="608">
        <v>0</v>
      </c>
      <c r="AB39" s="609">
        <v>0</v>
      </c>
      <c r="AC39" s="786">
        <f t="shared" si="19"/>
        <v>0</v>
      </c>
      <c r="AD39" s="608">
        <v>0</v>
      </c>
      <c r="AE39" s="609">
        <v>0</v>
      </c>
      <c r="AF39" s="786">
        <f t="shared" si="20"/>
        <v>0</v>
      </c>
      <c r="AG39" s="608">
        <v>0</v>
      </c>
      <c r="AH39" s="609">
        <v>0</v>
      </c>
      <c r="AI39" s="786">
        <f t="shared" si="21"/>
        <v>0</v>
      </c>
      <c r="AJ39" s="608">
        <v>0</v>
      </c>
      <c r="AK39" s="607">
        <v>0</v>
      </c>
      <c r="AL39" s="786">
        <f t="shared" si="22"/>
        <v>0</v>
      </c>
      <c r="AM39" s="608">
        <v>0</v>
      </c>
      <c r="AN39" s="609">
        <v>0</v>
      </c>
      <c r="AO39" s="786">
        <f t="shared" si="23"/>
        <v>0</v>
      </c>
      <c r="AP39" s="608">
        <v>0</v>
      </c>
      <c r="AQ39" s="609">
        <v>0</v>
      </c>
      <c r="AR39" s="786">
        <f t="shared" si="24"/>
        <v>0</v>
      </c>
      <c r="AS39" s="608">
        <v>0</v>
      </c>
      <c r="AT39" s="609">
        <v>0</v>
      </c>
      <c r="AU39" s="786">
        <f t="shared" si="25"/>
        <v>0</v>
      </c>
      <c r="AV39" s="608">
        <v>0</v>
      </c>
      <c r="AW39" s="609">
        <v>0</v>
      </c>
      <c r="AX39" s="786">
        <f t="shared" si="26"/>
        <v>0</v>
      </c>
      <c r="AY39" s="608">
        <v>0</v>
      </c>
      <c r="AZ39" s="609">
        <v>0</v>
      </c>
      <c r="BA39" s="786">
        <f t="shared" si="27"/>
        <v>0</v>
      </c>
      <c r="BB39" s="608">
        <v>0</v>
      </c>
      <c r="BC39" s="609">
        <v>0</v>
      </c>
      <c r="BD39" s="786">
        <f t="shared" si="28"/>
        <v>0</v>
      </c>
      <c r="BE39" s="608">
        <v>0</v>
      </c>
      <c r="BF39" s="607">
        <v>0</v>
      </c>
      <c r="BG39" s="786">
        <f t="shared" si="29"/>
        <v>0</v>
      </c>
      <c r="BH39" s="608">
        <v>0</v>
      </c>
      <c r="BI39" s="609">
        <v>0</v>
      </c>
      <c r="BJ39" s="786">
        <f t="shared" si="30"/>
        <v>0</v>
      </c>
      <c r="BK39" s="608">
        <v>0</v>
      </c>
      <c r="BL39" s="609">
        <v>0</v>
      </c>
      <c r="BM39" s="786">
        <f t="shared" si="31"/>
        <v>0</v>
      </c>
      <c r="BN39" s="608">
        <v>0</v>
      </c>
      <c r="BO39" s="609">
        <v>0</v>
      </c>
      <c r="BP39" s="786">
        <f t="shared" si="32"/>
        <v>0</v>
      </c>
      <c r="BQ39" s="608">
        <v>0</v>
      </c>
      <c r="BR39" s="607">
        <v>0</v>
      </c>
      <c r="BS39" s="786">
        <f t="shared" si="33"/>
        <v>0</v>
      </c>
      <c r="BT39" s="608">
        <v>0</v>
      </c>
      <c r="BU39" s="609">
        <v>0</v>
      </c>
      <c r="BV39" s="786">
        <f t="shared" si="34"/>
        <v>0</v>
      </c>
      <c r="BW39" s="608">
        <v>0</v>
      </c>
      <c r="BX39" s="607">
        <v>0</v>
      </c>
      <c r="BY39" s="786">
        <f t="shared" si="35"/>
        <v>0</v>
      </c>
      <c r="BZ39" s="608">
        <v>0</v>
      </c>
      <c r="CA39" s="609">
        <v>0</v>
      </c>
      <c r="CB39" s="786">
        <f t="shared" si="36"/>
        <v>0</v>
      </c>
      <c r="CC39" s="608">
        <v>0</v>
      </c>
      <c r="CD39" s="609">
        <v>0</v>
      </c>
      <c r="CE39" s="786">
        <f t="shared" si="37"/>
        <v>0</v>
      </c>
      <c r="CF39" s="608">
        <v>0</v>
      </c>
      <c r="CG39" s="609">
        <v>0</v>
      </c>
      <c r="CH39" s="786">
        <f t="shared" si="38"/>
        <v>0</v>
      </c>
      <c r="CI39" s="608">
        <v>0</v>
      </c>
      <c r="CJ39" s="609">
        <v>0</v>
      </c>
      <c r="CK39" s="786">
        <f t="shared" si="39"/>
        <v>0</v>
      </c>
      <c r="CL39" s="608">
        <v>0</v>
      </c>
      <c r="CM39" s="609">
        <v>0</v>
      </c>
      <c r="CN39" s="786">
        <f t="shared" si="40"/>
        <v>0</v>
      </c>
      <c r="CO39" s="608">
        <v>0</v>
      </c>
      <c r="CP39" s="609">
        <v>0</v>
      </c>
      <c r="CQ39" s="786">
        <f t="shared" si="41"/>
        <v>0</v>
      </c>
      <c r="CR39" s="608">
        <v>0</v>
      </c>
      <c r="DI39" s="1433"/>
      <c r="DJ39" s="11" t="s">
        <v>1689</v>
      </c>
      <c r="DK39" s="9">
        <v>26</v>
      </c>
      <c r="DL39" s="795">
        <f t="shared" si="3"/>
        <v>0</v>
      </c>
      <c r="DM39" s="820">
        <f t="shared" si="3"/>
        <v>0</v>
      </c>
      <c r="DN39" s="796">
        <f t="shared" si="3"/>
        <v>0</v>
      </c>
    </row>
    <row r="40" spans="1:118" ht="20.25" customHeight="1">
      <c r="A40" s="1328" t="s">
        <v>164</v>
      </c>
      <c r="B40" s="11" t="s">
        <v>1690</v>
      </c>
      <c r="C40" s="9">
        <v>27</v>
      </c>
      <c r="D40" s="830">
        <f t="shared" si="10"/>
        <v>0</v>
      </c>
      <c r="E40" s="803">
        <f t="shared" si="11"/>
        <v>0</v>
      </c>
      <c r="F40" s="831">
        <f t="shared" si="11"/>
        <v>0</v>
      </c>
      <c r="G40" s="609">
        <v>0</v>
      </c>
      <c r="H40" s="786">
        <f t="shared" si="12"/>
        <v>0</v>
      </c>
      <c r="I40" s="608">
        <v>0</v>
      </c>
      <c r="J40" s="609">
        <v>0</v>
      </c>
      <c r="K40" s="786">
        <f t="shared" si="13"/>
        <v>0</v>
      </c>
      <c r="L40" s="608">
        <v>0</v>
      </c>
      <c r="M40" s="609">
        <v>0</v>
      </c>
      <c r="N40" s="786">
        <f t="shared" si="14"/>
        <v>0</v>
      </c>
      <c r="O40" s="608">
        <v>0</v>
      </c>
      <c r="P40" s="609">
        <v>0</v>
      </c>
      <c r="Q40" s="786">
        <f>+P4-R4</f>
        <v>0</v>
      </c>
      <c r="R40" s="608">
        <v>0</v>
      </c>
      <c r="S40" s="609">
        <v>0</v>
      </c>
      <c r="T40" s="786">
        <f>+S4-U4</f>
        <v>0</v>
      </c>
      <c r="U40" s="608">
        <v>0</v>
      </c>
      <c r="V40" s="607">
        <v>0</v>
      </c>
      <c r="W40" s="786">
        <f t="shared" si="17"/>
        <v>0</v>
      </c>
      <c r="X40" s="608">
        <v>0</v>
      </c>
      <c r="Y40" s="609">
        <v>0</v>
      </c>
      <c r="Z40" s="786">
        <f t="shared" si="18"/>
        <v>0</v>
      </c>
      <c r="AA40" s="608">
        <v>0</v>
      </c>
      <c r="AB40" s="609">
        <v>0</v>
      </c>
      <c r="AC40" s="786">
        <f t="shared" si="19"/>
        <v>0</v>
      </c>
      <c r="AD40" s="608">
        <v>0</v>
      </c>
      <c r="AE40" s="609">
        <v>0</v>
      </c>
      <c r="AF40" s="786">
        <f t="shared" si="20"/>
        <v>0</v>
      </c>
      <c r="AG40" s="608">
        <v>0</v>
      </c>
      <c r="AH40" s="609">
        <v>0</v>
      </c>
      <c r="AI40" s="786">
        <f t="shared" si="21"/>
        <v>0</v>
      </c>
      <c r="AJ40" s="608">
        <v>0</v>
      </c>
      <c r="AK40" s="607">
        <v>0</v>
      </c>
      <c r="AL40" s="786">
        <f t="shared" si="22"/>
        <v>0</v>
      </c>
      <c r="AM40" s="608">
        <v>0</v>
      </c>
      <c r="AN40" s="609">
        <v>0</v>
      </c>
      <c r="AO40" s="786">
        <f t="shared" si="23"/>
        <v>0</v>
      </c>
      <c r="AP40" s="608">
        <v>0</v>
      </c>
      <c r="AQ40" s="609">
        <v>0</v>
      </c>
      <c r="AR40" s="786">
        <f t="shared" si="24"/>
        <v>0</v>
      </c>
      <c r="AS40" s="608">
        <v>0</v>
      </c>
      <c r="AT40" s="609">
        <v>0</v>
      </c>
      <c r="AU40" s="786">
        <f t="shared" si="25"/>
        <v>0</v>
      </c>
      <c r="AV40" s="608">
        <v>0</v>
      </c>
      <c r="AW40" s="609">
        <v>0</v>
      </c>
      <c r="AX40" s="786">
        <f t="shared" si="26"/>
        <v>0</v>
      </c>
      <c r="AY40" s="608">
        <v>0</v>
      </c>
      <c r="AZ40" s="609">
        <v>0</v>
      </c>
      <c r="BA40" s="786">
        <f t="shared" si="27"/>
        <v>0</v>
      </c>
      <c r="BB40" s="608">
        <v>0</v>
      </c>
      <c r="BC40" s="609">
        <v>0</v>
      </c>
      <c r="BD40" s="786">
        <f t="shared" si="28"/>
        <v>0</v>
      </c>
      <c r="BE40" s="608">
        <v>0</v>
      </c>
      <c r="BF40" s="607">
        <v>0</v>
      </c>
      <c r="BG40" s="786">
        <f t="shared" si="29"/>
        <v>0</v>
      </c>
      <c r="BH40" s="608">
        <v>0</v>
      </c>
      <c r="BI40" s="609">
        <v>0</v>
      </c>
      <c r="BJ40" s="786">
        <f t="shared" si="30"/>
        <v>0</v>
      </c>
      <c r="BK40" s="608">
        <v>0</v>
      </c>
      <c r="BL40" s="609">
        <v>0</v>
      </c>
      <c r="BM40" s="786">
        <f t="shared" si="31"/>
        <v>0</v>
      </c>
      <c r="BN40" s="608">
        <v>0</v>
      </c>
      <c r="BO40" s="609">
        <v>0</v>
      </c>
      <c r="BP40" s="786">
        <f t="shared" si="32"/>
        <v>0</v>
      </c>
      <c r="BQ40" s="608">
        <v>0</v>
      </c>
      <c r="BR40" s="607">
        <v>0</v>
      </c>
      <c r="BS40" s="786">
        <f t="shared" si="33"/>
        <v>0</v>
      </c>
      <c r="BT40" s="608">
        <v>0</v>
      </c>
      <c r="BU40" s="609">
        <v>0</v>
      </c>
      <c r="BV40" s="786">
        <f t="shared" si="34"/>
        <v>0</v>
      </c>
      <c r="BW40" s="608">
        <v>0</v>
      </c>
      <c r="BX40" s="607">
        <v>0</v>
      </c>
      <c r="BY40" s="786">
        <f t="shared" si="35"/>
        <v>0</v>
      </c>
      <c r="BZ40" s="608">
        <v>0</v>
      </c>
      <c r="CA40" s="609">
        <v>0</v>
      </c>
      <c r="CB40" s="786">
        <f t="shared" si="36"/>
        <v>0</v>
      </c>
      <c r="CC40" s="608">
        <v>0</v>
      </c>
      <c r="CD40" s="609">
        <v>0</v>
      </c>
      <c r="CE40" s="786">
        <f t="shared" si="37"/>
        <v>0</v>
      </c>
      <c r="CF40" s="608">
        <v>0</v>
      </c>
      <c r="CG40" s="609">
        <v>0</v>
      </c>
      <c r="CH40" s="786">
        <f t="shared" si="38"/>
        <v>0</v>
      </c>
      <c r="CI40" s="608">
        <v>0</v>
      </c>
      <c r="CJ40" s="609">
        <v>0</v>
      </c>
      <c r="CK40" s="786">
        <f t="shared" si="39"/>
        <v>0</v>
      </c>
      <c r="CL40" s="608">
        <v>0</v>
      </c>
      <c r="CM40" s="609">
        <v>0</v>
      </c>
      <c r="CN40" s="786">
        <f t="shared" si="40"/>
        <v>0</v>
      </c>
      <c r="CO40" s="608">
        <v>0</v>
      </c>
      <c r="CP40" s="609">
        <v>0</v>
      </c>
      <c r="CQ40" s="786">
        <f t="shared" si="41"/>
        <v>0</v>
      </c>
      <c r="CR40" s="608">
        <v>0</v>
      </c>
      <c r="DI40" s="1435" t="s">
        <v>164</v>
      </c>
      <c r="DJ40" s="11" t="s">
        <v>1690</v>
      </c>
      <c r="DK40" s="9">
        <v>27</v>
      </c>
      <c r="DL40" s="795">
        <f t="shared" si="3"/>
        <v>0</v>
      </c>
      <c r="DM40" s="820">
        <f t="shared" si="3"/>
        <v>0</v>
      </c>
      <c r="DN40" s="796">
        <f t="shared" si="3"/>
        <v>0</v>
      </c>
    </row>
    <row r="41" spans="1:118" ht="20.25" customHeight="1">
      <c r="A41" s="1329"/>
      <c r="B41" s="11" t="s">
        <v>1691</v>
      </c>
      <c r="C41" s="9">
        <v>28</v>
      </c>
      <c r="D41" s="830">
        <f t="shared" si="10"/>
        <v>0</v>
      </c>
      <c r="E41" s="803">
        <f t="shared" si="11"/>
        <v>0</v>
      </c>
      <c r="F41" s="831">
        <f t="shared" si="11"/>
        <v>0</v>
      </c>
      <c r="G41" s="609">
        <v>0</v>
      </c>
      <c r="H41" s="786">
        <f t="shared" si="12"/>
        <v>0</v>
      </c>
      <c r="I41" s="608">
        <v>0</v>
      </c>
      <c r="J41" s="609">
        <v>0</v>
      </c>
      <c r="K41" s="786">
        <f t="shared" si="13"/>
        <v>0</v>
      </c>
      <c r="L41" s="608">
        <v>0</v>
      </c>
      <c r="M41" s="609">
        <v>0</v>
      </c>
      <c r="N41" s="786">
        <f t="shared" si="14"/>
        <v>0</v>
      </c>
      <c r="O41" s="608">
        <v>0</v>
      </c>
      <c r="P41" s="609">
        <v>0</v>
      </c>
      <c r="Q41" s="786">
        <f t="shared" si="15"/>
        <v>0</v>
      </c>
      <c r="R41" s="608">
        <v>0</v>
      </c>
      <c r="S41" s="609">
        <v>0</v>
      </c>
      <c r="T41" s="786">
        <f t="shared" si="16"/>
        <v>0</v>
      </c>
      <c r="U41" s="608">
        <v>0</v>
      </c>
      <c r="V41" s="607">
        <v>0</v>
      </c>
      <c r="W41" s="786">
        <f t="shared" si="17"/>
        <v>0</v>
      </c>
      <c r="X41" s="608">
        <v>0</v>
      </c>
      <c r="Y41" s="609">
        <v>0</v>
      </c>
      <c r="Z41" s="786">
        <f t="shared" si="18"/>
        <v>0</v>
      </c>
      <c r="AA41" s="608">
        <v>0</v>
      </c>
      <c r="AB41" s="609">
        <v>0</v>
      </c>
      <c r="AC41" s="786">
        <f t="shared" si="19"/>
        <v>0</v>
      </c>
      <c r="AD41" s="608">
        <v>0</v>
      </c>
      <c r="AE41" s="609">
        <v>0</v>
      </c>
      <c r="AF41" s="786">
        <f t="shared" si="20"/>
        <v>0</v>
      </c>
      <c r="AG41" s="608">
        <v>0</v>
      </c>
      <c r="AH41" s="609">
        <v>0</v>
      </c>
      <c r="AI41" s="786">
        <f t="shared" si="21"/>
        <v>0</v>
      </c>
      <c r="AJ41" s="608">
        <v>0</v>
      </c>
      <c r="AK41" s="607">
        <v>0</v>
      </c>
      <c r="AL41" s="786">
        <f t="shared" si="22"/>
        <v>0</v>
      </c>
      <c r="AM41" s="608">
        <v>0</v>
      </c>
      <c r="AN41" s="609">
        <v>0</v>
      </c>
      <c r="AO41" s="786">
        <f t="shared" si="23"/>
        <v>0</v>
      </c>
      <c r="AP41" s="608">
        <v>0</v>
      </c>
      <c r="AQ41" s="609">
        <v>0</v>
      </c>
      <c r="AR41" s="786">
        <f t="shared" si="24"/>
        <v>0</v>
      </c>
      <c r="AS41" s="608">
        <v>0</v>
      </c>
      <c r="AT41" s="609">
        <v>0</v>
      </c>
      <c r="AU41" s="786">
        <f t="shared" si="25"/>
        <v>0</v>
      </c>
      <c r="AV41" s="608">
        <v>0</v>
      </c>
      <c r="AW41" s="609">
        <v>0</v>
      </c>
      <c r="AX41" s="786">
        <f t="shared" si="26"/>
        <v>0</v>
      </c>
      <c r="AY41" s="608">
        <v>0</v>
      </c>
      <c r="AZ41" s="609">
        <v>0</v>
      </c>
      <c r="BA41" s="786">
        <f t="shared" si="27"/>
        <v>0</v>
      </c>
      <c r="BB41" s="608">
        <v>0</v>
      </c>
      <c r="BC41" s="609">
        <v>0</v>
      </c>
      <c r="BD41" s="786">
        <f t="shared" si="28"/>
        <v>0</v>
      </c>
      <c r="BE41" s="608">
        <v>0</v>
      </c>
      <c r="BF41" s="607">
        <v>0</v>
      </c>
      <c r="BG41" s="786">
        <f t="shared" si="29"/>
        <v>0</v>
      </c>
      <c r="BH41" s="608">
        <v>0</v>
      </c>
      <c r="BI41" s="609">
        <v>0</v>
      </c>
      <c r="BJ41" s="786">
        <f t="shared" si="30"/>
        <v>0</v>
      </c>
      <c r="BK41" s="608">
        <v>0</v>
      </c>
      <c r="BL41" s="609">
        <v>0</v>
      </c>
      <c r="BM41" s="786">
        <f t="shared" si="31"/>
        <v>0</v>
      </c>
      <c r="BN41" s="608">
        <v>0</v>
      </c>
      <c r="BO41" s="609">
        <v>0</v>
      </c>
      <c r="BP41" s="786">
        <f t="shared" si="32"/>
        <v>0</v>
      </c>
      <c r="BQ41" s="608">
        <v>0</v>
      </c>
      <c r="BR41" s="607">
        <v>0</v>
      </c>
      <c r="BS41" s="786">
        <f t="shared" si="33"/>
        <v>0</v>
      </c>
      <c r="BT41" s="608">
        <v>0</v>
      </c>
      <c r="BU41" s="609">
        <v>0</v>
      </c>
      <c r="BV41" s="786">
        <f t="shared" si="34"/>
        <v>0</v>
      </c>
      <c r="BW41" s="608">
        <v>0</v>
      </c>
      <c r="BX41" s="607">
        <v>0</v>
      </c>
      <c r="BY41" s="786">
        <f t="shared" si="35"/>
        <v>0</v>
      </c>
      <c r="BZ41" s="608">
        <v>0</v>
      </c>
      <c r="CA41" s="609">
        <v>0</v>
      </c>
      <c r="CB41" s="786">
        <f t="shared" si="36"/>
        <v>0</v>
      </c>
      <c r="CC41" s="608">
        <v>0</v>
      </c>
      <c r="CD41" s="609">
        <v>0</v>
      </c>
      <c r="CE41" s="786">
        <f t="shared" si="37"/>
        <v>0</v>
      </c>
      <c r="CF41" s="608">
        <v>0</v>
      </c>
      <c r="CG41" s="609">
        <v>0</v>
      </c>
      <c r="CH41" s="786">
        <f t="shared" si="38"/>
        <v>0</v>
      </c>
      <c r="CI41" s="608">
        <v>0</v>
      </c>
      <c r="CJ41" s="609">
        <v>0</v>
      </c>
      <c r="CK41" s="786">
        <f t="shared" si="39"/>
        <v>0</v>
      </c>
      <c r="CL41" s="608">
        <v>0</v>
      </c>
      <c r="CM41" s="609">
        <v>0</v>
      </c>
      <c r="CN41" s="786">
        <f t="shared" si="40"/>
        <v>0</v>
      </c>
      <c r="CO41" s="608">
        <v>0</v>
      </c>
      <c r="CP41" s="609">
        <v>0</v>
      </c>
      <c r="CQ41" s="786">
        <f t="shared" si="41"/>
        <v>0</v>
      </c>
      <c r="CR41" s="608">
        <v>0</v>
      </c>
      <c r="DI41" s="1436"/>
      <c r="DJ41" s="11" t="s">
        <v>1691</v>
      </c>
      <c r="DK41" s="9">
        <v>28</v>
      </c>
      <c r="DL41" s="795">
        <f t="shared" si="3"/>
        <v>0</v>
      </c>
      <c r="DM41" s="820">
        <f t="shared" si="3"/>
        <v>0</v>
      </c>
      <c r="DN41" s="796">
        <f t="shared" si="3"/>
        <v>0</v>
      </c>
    </row>
    <row r="42" spans="1:118" ht="20.25" customHeight="1">
      <c r="A42" s="1329"/>
      <c r="B42" s="11" t="s">
        <v>1692</v>
      </c>
      <c r="C42" s="9">
        <v>29</v>
      </c>
      <c r="D42" s="830">
        <f t="shared" si="10"/>
        <v>0</v>
      </c>
      <c r="E42" s="803">
        <f t="shared" si="11"/>
        <v>0</v>
      </c>
      <c r="F42" s="831">
        <f t="shared" si="11"/>
        <v>0</v>
      </c>
      <c r="G42" s="609">
        <v>0</v>
      </c>
      <c r="H42" s="786">
        <f t="shared" si="12"/>
        <v>0</v>
      </c>
      <c r="I42" s="608">
        <v>0</v>
      </c>
      <c r="J42" s="609">
        <v>0</v>
      </c>
      <c r="K42" s="786">
        <f t="shared" si="13"/>
        <v>0</v>
      </c>
      <c r="L42" s="608">
        <v>0</v>
      </c>
      <c r="M42" s="609">
        <v>0</v>
      </c>
      <c r="N42" s="786">
        <f t="shared" si="14"/>
        <v>0</v>
      </c>
      <c r="O42" s="608">
        <v>0</v>
      </c>
      <c r="P42" s="609">
        <v>0</v>
      </c>
      <c r="Q42" s="786">
        <f t="shared" si="15"/>
        <v>0</v>
      </c>
      <c r="R42" s="608">
        <v>0</v>
      </c>
      <c r="S42" s="609">
        <v>0</v>
      </c>
      <c r="T42" s="786">
        <f t="shared" si="16"/>
        <v>0</v>
      </c>
      <c r="U42" s="608">
        <v>0</v>
      </c>
      <c r="V42" s="607">
        <v>0</v>
      </c>
      <c r="W42" s="786">
        <f t="shared" si="17"/>
        <v>0</v>
      </c>
      <c r="X42" s="608">
        <v>0</v>
      </c>
      <c r="Y42" s="609">
        <v>0</v>
      </c>
      <c r="Z42" s="786">
        <f t="shared" si="18"/>
        <v>0</v>
      </c>
      <c r="AA42" s="608">
        <v>0</v>
      </c>
      <c r="AB42" s="609">
        <v>0</v>
      </c>
      <c r="AC42" s="786">
        <f t="shared" si="19"/>
        <v>0</v>
      </c>
      <c r="AD42" s="608">
        <v>0</v>
      </c>
      <c r="AE42" s="609">
        <v>0</v>
      </c>
      <c r="AF42" s="786">
        <f t="shared" si="20"/>
        <v>0</v>
      </c>
      <c r="AG42" s="608">
        <v>0</v>
      </c>
      <c r="AH42" s="609">
        <v>0</v>
      </c>
      <c r="AI42" s="786">
        <f t="shared" si="21"/>
        <v>0</v>
      </c>
      <c r="AJ42" s="608">
        <v>0</v>
      </c>
      <c r="AK42" s="607">
        <v>0</v>
      </c>
      <c r="AL42" s="786">
        <f t="shared" si="22"/>
        <v>0</v>
      </c>
      <c r="AM42" s="608">
        <v>0</v>
      </c>
      <c r="AN42" s="609">
        <v>0</v>
      </c>
      <c r="AO42" s="786">
        <f t="shared" si="23"/>
        <v>0</v>
      </c>
      <c r="AP42" s="608">
        <v>0</v>
      </c>
      <c r="AQ42" s="609">
        <v>0</v>
      </c>
      <c r="AR42" s="786">
        <f t="shared" si="24"/>
        <v>0</v>
      </c>
      <c r="AS42" s="608">
        <v>0</v>
      </c>
      <c r="AT42" s="609">
        <v>0</v>
      </c>
      <c r="AU42" s="786">
        <f t="shared" si="25"/>
        <v>0</v>
      </c>
      <c r="AV42" s="608">
        <v>0</v>
      </c>
      <c r="AW42" s="609">
        <v>0</v>
      </c>
      <c r="AX42" s="786">
        <f t="shared" si="26"/>
        <v>0</v>
      </c>
      <c r="AY42" s="608">
        <v>0</v>
      </c>
      <c r="AZ42" s="609">
        <v>0</v>
      </c>
      <c r="BA42" s="786">
        <f t="shared" si="27"/>
        <v>0</v>
      </c>
      <c r="BB42" s="608">
        <v>0</v>
      </c>
      <c r="BC42" s="609">
        <v>0</v>
      </c>
      <c r="BD42" s="786">
        <f t="shared" si="28"/>
        <v>0</v>
      </c>
      <c r="BE42" s="608">
        <v>0</v>
      </c>
      <c r="BF42" s="607">
        <v>0</v>
      </c>
      <c r="BG42" s="786">
        <f t="shared" si="29"/>
        <v>0</v>
      </c>
      <c r="BH42" s="608">
        <v>0</v>
      </c>
      <c r="BI42" s="609">
        <v>0</v>
      </c>
      <c r="BJ42" s="786">
        <f t="shared" si="30"/>
        <v>0</v>
      </c>
      <c r="BK42" s="608">
        <v>0</v>
      </c>
      <c r="BL42" s="609">
        <v>0</v>
      </c>
      <c r="BM42" s="786">
        <f t="shared" si="31"/>
        <v>0</v>
      </c>
      <c r="BN42" s="608">
        <v>0</v>
      </c>
      <c r="BO42" s="609">
        <v>0</v>
      </c>
      <c r="BP42" s="786">
        <f t="shared" si="32"/>
        <v>0</v>
      </c>
      <c r="BQ42" s="608">
        <v>0</v>
      </c>
      <c r="BR42" s="607">
        <v>0</v>
      </c>
      <c r="BS42" s="786">
        <f t="shared" si="33"/>
        <v>0</v>
      </c>
      <c r="BT42" s="608">
        <v>0</v>
      </c>
      <c r="BU42" s="609">
        <v>0</v>
      </c>
      <c r="BV42" s="786">
        <f t="shared" si="34"/>
        <v>0</v>
      </c>
      <c r="BW42" s="608">
        <v>0</v>
      </c>
      <c r="BX42" s="607">
        <v>0</v>
      </c>
      <c r="BY42" s="786">
        <f t="shared" si="35"/>
        <v>0</v>
      </c>
      <c r="BZ42" s="608">
        <v>0</v>
      </c>
      <c r="CA42" s="609">
        <v>0</v>
      </c>
      <c r="CB42" s="786">
        <f t="shared" si="36"/>
        <v>0</v>
      </c>
      <c r="CC42" s="608">
        <v>0</v>
      </c>
      <c r="CD42" s="609">
        <v>0</v>
      </c>
      <c r="CE42" s="786">
        <f t="shared" si="37"/>
        <v>0</v>
      </c>
      <c r="CF42" s="608">
        <v>0</v>
      </c>
      <c r="CG42" s="609">
        <v>0</v>
      </c>
      <c r="CH42" s="786">
        <f t="shared" si="38"/>
        <v>0</v>
      </c>
      <c r="CI42" s="608">
        <v>0</v>
      </c>
      <c r="CJ42" s="609">
        <v>0</v>
      </c>
      <c r="CK42" s="786">
        <f t="shared" si="39"/>
        <v>0</v>
      </c>
      <c r="CL42" s="608">
        <v>0</v>
      </c>
      <c r="CM42" s="609">
        <v>0</v>
      </c>
      <c r="CN42" s="786">
        <f t="shared" si="40"/>
        <v>0</v>
      </c>
      <c r="CO42" s="608">
        <v>0</v>
      </c>
      <c r="CP42" s="609">
        <v>0</v>
      </c>
      <c r="CQ42" s="786">
        <f t="shared" si="41"/>
        <v>0</v>
      </c>
      <c r="CR42" s="608">
        <v>0</v>
      </c>
      <c r="DI42" s="1436"/>
      <c r="DJ42" s="11" t="s">
        <v>1692</v>
      </c>
      <c r="DK42" s="9">
        <v>29</v>
      </c>
      <c r="DL42" s="795">
        <f t="shared" si="3"/>
        <v>0</v>
      </c>
      <c r="DM42" s="820">
        <f t="shared" si="3"/>
        <v>0</v>
      </c>
      <c r="DN42" s="796">
        <f t="shared" si="3"/>
        <v>0</v>
      </c>
    </row>
    <row r="43" spans="1:118" ht="20.25" customHeight="1">
      <c r="A43" s="1329"/>
      <c r="B43" s="11" t="s">
        <v>1693</v>
      </c>
      <c r="C43" s="9">
        <v>30</v>
      </c>
      <c r="D43" s="830">
        <f t="shared" si="10"/>
        <v>0</v>
      </c>
      <c r="E43" s="803">
        <f t="shared" si="11"/>
        <v>0</v>
      </c>
      <c r="F43" s="831">
        <f t="shared" si="11"/>
        <v>0</v>
      </c>
      <c r="G43" s="609">
        <v>0</v>
      </c>
      <c r="H43" s="786">
        <f t="shared" si="12"/>
        <v>0</v>
      </c>
      <c r="I43" s="608">
        <v>0</v>
      </c>
      <c r="J43" s="609">
        <v>0</v>
      </c>
      <c r="K43" s="786">
        <f t="shared" si="13"/>
        <v>0</v>
      </c>
      <c r="L43" s="608">
        <v>0</v>
      </c>
      <c r="M43" s="609">
        <v>0</v>
      </c>
      <c r="N43" s="786">
        <f t="shared" si="14"/>
        <v>0</v>
      </c>
      <c r="O43" s="608">
        <v>0</v>
      </c>
      <c r="P43" s="609">
        <v>0</v>
      </c>
      <c r="Q43" s="786">
        <f t="shared" si="15"/>
        <v>0</v>
      </c>
      <c r="R43" s="608">
        <v>0</v>
      </c>
      <c r="S43" s="609">
        <v>0</v>
      </c>
      <c r="T43" s="786">
        <f t="shared" si="16"/>
        <v>0</v>
      </c>
      <c r="U43" s="608">
        <v>0</v>
      </c>
      <c r="V43" s="607">
        <v>0</v>
      </c>
      <c r="W43" s="786">
        <f t="shared" si="17"/>
        <v>0</v>
      </c>
      <c r="X43" s="608">
        <v>0</v>
      </c>
      <c r="Y43" s="609">
        <v>0</v>
      </c>
      <c r="Z43" s="786">
        <f t="shared" si="18"/>
        <v>0</v>
      </c>
      <c r="AA43" s="608">
        <v>0</v>
      </c>
      <c r="AB43" s="609">
        <v>0</v>
      </c>
      <c r="AC43" s="786">
        <f t="shared" si="19"/>
        <v>0</v>
      </c>
      <c r="AD43" s="608">
        <v>0</v>
      </c>
      <c r="AE43" s="609">
        <v>0</v>
      </c>
      <c r="AF43" s="786">
        <f t="shared" si="20"/>
        <v>0</v>
      </c>
      <c r="AG43" s="608">
        <v>0</v>
      </c>
      <c r="AH43" s="609">
        <v>0</v>
      </c>
      <c r="AI43" s="786">
        <f t="shared" si="21"/>
        <v>0</v>
      </c>
      <c r="AJ43" s="608">
        <v>0</v>
      </c>
      <c r="AK43" s="607">
        <v>0</v>
      </c>
      <c r="AL43" s="786">
        <f t="shared" si="22"/>
        <v>0</v>
      </c>
      <c r="AM43" s="608">
        <v>0</v>
      </c>
      <c r="AN43" s="609">
        <v>0</v>
      </c>
      <c r="AO43" s="786">
        <f t="shared" si="23"/>
        <v>0</v>
      </c>
      <c r="AP43" s="608">
        <v>0</v>
      </c>
      <c r="AQ43" s="609">
        <v>0</v>
      </c>
      <c r="AR43" s="786">
        <f t="shared" si="24"/>
        <v>0</v>
      </c>
      <c r="AS43" s="608">
        <v>0</v>
      </c>
      <c r="AT43" s="609">
        <v>0</v>
      </c>
      <c r="AU43" s="786">
        <f t="shared" si="25"/>
        <v>0</v>
      </c>
      <c r="AV43" s="608">
        <v>0</v>
      </c>
      <c r="AW43" s="609">
        <v>0</v>
      </c>
      <c r="AX43" s="786">
        <f t="shared" si="26"/>
        <v>0</v>
      </c>
      <c r="AY43" s="608">
        <v>0</v>
      </c>
      <c r="AZ43" s="609">
        <v>0</v>
      </c>
      <c r="BA43" s="786">
        <f t="shared" si="27"/>
        <v>0</v>
      </c>
      <c r="BB43" s="608">
        <v>0</v>
      </c>
      <c r="BC43" s="609">
        <v>0</v>
      </c>
      <c r="BD43" s="786">
        <f t="shared" si="28"/>
        <v>0</v>
      </c>
      <c r="BE43" s="608">
        <v>0</v>
      </c>
      <c r="BF43" s="607">
        <v>0</v>
      </c>
      <c r="BG43" s="786">
        <f t="shared" si="29"/>
        <v>0</v>
      </c>
      <c r="BH43" s="608">
        <v>0</v>
      </c>
      <c r="BI43" s="609">
        <v>0</v>
      </c>
      <c r="BJ43" s="786">
        <f t="shared" si="30"/>
        <v>0</v>
      </c>
      <c r="BK43" s="608">
        <v>0</v>
      </c>
      <c r="BL43" s="609">
        <v>0</v>
      </c>
      <c r="BM43" s="786">
        <f t="shared" si="31"/>
        <v>0</v>
      </c>
      <c r="BN43" s="608">
        <v>0</v>
      </c>
      <c r="BO43" s="609">
        <v>0</v>
      </c>
      <c r="BP43" s="786">
        <f t="shared" si="32"/>
        <v>0</v>
      </c>
      <c r="BQ43" s="608">
        <v>0</v>
      </c>
      <c r="BR43" s="607">
        <v>0</v>
      </c>
      <c r="BS43" s="786">
        <f t="shared" si="33"/>
        <v>0</v>
      </c>
      <c r="BT43" s="608">
        <v>0</v>
      </c>
      <c r="BU43" s="609">
        <v>0</v>
      </c>
      <c r="BV43" s="786">
        <f t="shared" si="34"/>
        <v>0</v>
      </c>
      <c r="BW43" s="608">
        <v>0</v>
      </c>
      <c r="BX43" s="607">
        <v>0</v>
      </c>
      <c r="BY43" s="786">
        <f t="shared" si="35"/>
        <v>0</v>
      </c>
      <c r="BZ43" s="608">
        <v>0</v>
      </c>
      <c r="CA43" s="609">
        <v>0</v>
      </c>
      <c r="CB43" s="786">
        <f t="shared" si="36"/>
        <v>0</v>
      </c>
      <c r="CC43" s="608">
        <v>0</v>
      </c>
      <c r="CD43" s="609">
        <v>0</v>
      </c>
      <c r="CE43" s="786">
        <f t="shared" si="37"/>
        <v>0</v>
      </c>
      <c r="CF43" s="608">
        <v>0</v>
      </c>
      <c r="CG43" s="609">
        <v>0</v>
      </c>
      <c r="CH43" s="786">
        <f t="shared" si="38"/>
        <v>0</v>
      </c>
      <c r="CI43" s="608">
        <v>0</v>
      </c>
      <c r="CJ43" s="609">
        <v>0</v>
      </c>
      <c r="CK43" s="786">
        <f t="shared" si="39"/>
        <v>0</v>
      </c>
      <c r="CL43" s="608">
        <v>0</v>
      </c>
      <c r="CM43" s="609">
        <v>0</v>
      </c>
      <c r="CN43" s="786">
        <f t="shared" si="40"/>
        <v>0</v>
      </c>
      <c r="CO43" s="608">
        <v>0</v>
      </c>
      <c r="CP43" s="609">
        <v>0</v>
      </c>
      <c r="CQ43" s="786">
        <f t="shared" si="41"/>
        <v>0</v>
      </c>
      <c r="CR43" s="608">
        <v>0</v>
      </c>
      <c r="DI43" s="1436"/>
      <c r="DJ43" s="11" t="s">
        <v>1693</v>
      </c>
      <c r="DK43" s="9">
        <v>30</v>
      </c>
      <c r="DL43" s="795">
        <f t="shared" si="3"/>
        <v>0</v>
      </c>
      <c r="DM43" s="820">
        <f t="shared" si="3"/>
        <v>0</v>
      </c>
      <c r="DN43" s="796">
        <f t="shared" si="3"/>
        <v>0</v>
      </c>
    </row>
    <row r="44" spans="1:118" ht="20.25" customHeight="1">
      <c r="A44" s="1329"/>
      <c r="B44" s="11" t="s">
        <v>1694</v>
      </c>
      <c r="C44" s="9">
        <v>31</v>
      </c>
      <c r="D44" s="830">
        <f t="shared" si="10"/>
        <v>0</v>
      </c>
      <c r="E44" s="803">
        <f t="shared" si="11"/>
        <v>0</v>
      </c>
      <c r="F44" s="831">
        <f t="shared" si="11"/>
        <v>0</v>
      </c>
      <c r="G44" s="609">
        <v>0</v>
      </c>
      <c r="H44" s="786">
        <f t="shared" si="12"/>
        <v>0</v>
      </c>
      <c r="I44" s="608">
        <v>0</v>
      </c>
      <c r="J44" s="609">
        <v>0</v>
      </c>
      <c r="K44" s="786">
        <f t="shared" si="13"/>
        <v>0</v>
      </c>
      <c r="L44" s="608">
        <v>0</v>
      </c>
      <c r="M44" s="609">
        <v>0</v>
      </c>
      <c r="N44" s="786">
        <f t="shared" si="14"/>
        <v>0</v>
      </c>
      <c r="O44" s="608">
        <v>0</v>
      </c>
      <c r="P44" s="609">
        <v>0</v>
      </c>
      <c r="Q44" s="786">
        <f t="shared" si="15"/>
        <v>0</v>
      </c>
      <c r="R44" s="608">
        <v>0</v>
      </c>
      <c r="S44" s="609">
        <v>0</v>
      </c>
      <c r="T44" s="786">
        <f t="shared" si="16"/>
        <v>0</v>
      </c>
      <c r="U44" s="608">
        <v>0</v>
      </c>
      <c r="V44" s="607">
        <v>0</v>
      </c>
      <c r="W44" s="786">
        <f t="shared" si="17"/>
        <v>0</v>
      </c>
      <c r="X44" s="608">
        <v>0</v>
      </c>
      <c r="Y44" s="609">
        <v>0</v>
      </c>
      <c r="Z44" s="786">
        <f t="shared" si="18"/>
        <v>0</v>
      </c>
      <c r="AA44" s="608">
        <v>0</v>
      </c>
      <c r="AB44" s="609">
        <v>0</v>
      </c>
      <c r="AC44" s="786">
        <f t="shared" si="19"/>
        <v>0</v>
      </c>
      <c r="AD44" s="608">
        <v>0</v>
      </c>
      <c r="AE44" s="609">
        <v>0</v>
      </c>
      <c r="AF44" s="786">
        <f t="shared" si="20"/>
        <v>0</v>
      </c>
      <c r="AG44" s="608">
        <v>0</v>
      </c>
      <c r="AH44" s="609">
        <v>0</v>
      </c>
      <c r="AI44" s="786">
        <f t="shared" si="21"/>
        <v>0</v>
      </c>
      <c r="AJ44" s="608">
        <v>0</v>
      </c>
      <c r="AK44" s="607">
        <v>0</v>
      </c>
      <c r="AL44" s="786">
        <f t="shared" si="22"/>
        <v>0</v>
      </c>
      <c r="AM44" s="608">
        <v>0</v>
      </c>
      <c r="AN44" s="609">
        <v>0</v>
      </c>
      <c r="AO44" s="786">
        <f t="shared" si="23"/>
        <v>0</v>
      </c>
      <c r="AP44" s="608">
        <v>0</v>
      </c>
      <c r="AQ44" s="609">
        <v>0</v>
      </c>
      <c r="AR44" s="786">
        <f t="shared" si="24"/>
        <v>0</v>
      </c>
      <c r="AS44" s="608">
        <v>0</v>
      </c>
      <c r="AT44" s="609">
        <v>0</v>
      </c>
      <c r="AU44" s="786">
        <f t="shared" si="25"/>
        <v>0</v>
      </c>
      <c r="AV44" s="608">
        <v>0</v>
      </c>
      <c r="AW44" s="609">
        <v>0</v>
      </c>
      <c r="AX44" s="786">
        <f t="shared" si="26"/>
        <v>0</v>
      </c>
      <c r="AY44" s="608">
        <v>0</v>
      </c>
      <c r="AZ44" s="609">
        <v>0</v>
      </c>
      <c r="BA44" s="786">
        <f t="shared" si="27"/>
        <v>0</v>
      </c>
      <c r="BB44" s="608">
        <v>0</v>
      </c>
      <c r="BC44" s="609">
        <v>0</v>
      </c>
      <c r="BD44" s="786">
        <f t="shared" si="28"/>
        <v>0</v>
      </c>
      <c r="BE44" s="608">
        <v>0</v>
      </c>
      <c r="BF44" s="607">
        <v>0</v>
      </c>
      <c r="BG44" s="786">
        <f t="shared" si="29"/>
        <v>0</v>
      </c>
      <c r="BH44" s="608">
        <v>0</v>
      </c>
      <c r="BI44" s="609">
        <v>0</v>
      </c>
      <c r="BJ44" s="786">
        <f t="shared" si="30"/>
        <v>0</v>
      </c>
      <c r="BK44" s="608">
        <v>0</v>
      </c>
      <c r="BL44" s="609">
        <v>0</v>
      </c>
      <c r="BM44" s="786">
        <f t="shared" si="31"/>
        <v>0</v>
      </c>
      <c r="BN44" s="608">
        <v>0</v>
      </c>
      <c r="BO44" s="609">
        <v>0</v>
      </c>
      <c r="BP44" s="786">
        <f t="shared" si="32"/>
        <v>0</v>
      </c>
      <c r="BQ44" s="608">
        <v>0</v>
      </c>
      <c r="BR44" s="607">
        <v>0</v>
      </c>
      <c r="BS44" s="786">
        <f t="shared" si="33"/>
        <v>0</v>
      </c>
      <c r="BT44" s="608">
        <v>0</v>
      </c>
      <c r="BU44" s="609">
        <v>0</v>
      </c>
      <c r="BV44" s="786">
        <f t="shared" si="34"/>
        <v>0</v>
      </c>
      <c r="BW44" s="608">
        <v>0</v>
      </c>
      <c r="BX44" s="607">
        <v>0</v>
      </c>
      <c r="BY44" s="786">
        <f t="shared" si="35"/>
        <v>0</v>
      </c>
      <c r="BZ44" s="608">
        <v>0</v>
      </c>
      <c r="CA44" s="609">
        <v>0</v>
      </c>
      <c r="CB44" s="786">
        <f t="shared" si="36"/>
        <v>0</v>
      </c>
      <c r="CC44" s="608">
        <v>0</v>
      </c>
      <c r="CD44" s="609">
        <v>0</v>
      </c>
      <c r="CE44" s="786">
        <f t="shared" si="37"/>
        <v>0</v>
      </c>
      <c r="CF44" s="608">
        <v>0</v>
      </c>
      <c r="CG44" s="609">
        <v>0</v>
      </c>
      <c r="CH44" s="786">
        <f t="shared" si="38"/>
        <v>0</v>
      </c>
      <c r="CI44" s="608">
        <v>0</v>
      </c>
      <c r="CJ44" s="609">
        <v>0</v>
      </c>
      <c r="CK44" s="786">
        <f t="shared" si="39"/>
        <v>0</v>
      </c>
      <c r="CL44" s="608">
        <v>0</v>
      </c>
      <c r="CM44" s="609">
        <v>0</v>
      </c>
      <c r="CN44" s="786">
        <f t="shared" si="40"/>
        <v>0</v>
      </c>
      <c r="CO44" s="608">
        <v>0</v>
      </c>
      <c r="CP44" s="609">
        <v>0</v>
      </c>
      <c r="CQ44" s="786">
        <f t="shared" si="41"/>
        <v>0</v>
      </c>
      <c r="CR44" s="608">
        <v>0</v>
      </c>
      <c r="DI44" s="1436"/>
      <c r="DJ44" s="11" t="s">
        <v>1694</v>
      </c>
      <c r="DK44" s="9">
        <v>31</v>
      </c>
      <c r="DL44" s="795">
        <f t="shared" si="3"/>
        <v>0</v>
      </c>
      <c r="DM44" s="820">
        <f t="shared" si="3"/>
        <v>0</v>
      </c>
      <c r="DN44" s="796">
        <f t="shared" si="3"/>
        <v>0</v>
      </c>
    </row>
    <row r="45" spans="1:118" ht="20.25" customHeight="1">
      <c r="A45" s="1329"/>
      <c r="B45" s="11" t="s">
        <v>1695</v>
      </c>
      <c r="C45" s="9">
        <v>32</v>
      </c>
      <c r="D45" s="830">
        <f t="shared" si="10"/>
        <v>0</v>
      </c>
      <c r="E45" s="803">
        <f t="shared" si="11"/>
        <v>0</v>
      </c>
      <c r="F45" s="831">
        <f t="shared" si="11"/>
        <v>0</v>
      </c>
      <c r="G45" s="609">
        <v>0</v>
      </c>
      <c r="H45" s="786">
        <f t="shared" si="12"/>
        <v>0</v>
      </c>
      <c r="I45" s="608">
        <v>0</v>
      </c>
      <c r="J45" s="609">
        <v>0</v>
      </c>
      <c r="K45" s="786">
        <f t="shared" si="13"/>
        <v>0</v>
      </c>
      <c r="L45" s="608">
        <v>0</v>
      </c>
      <c r="M45" s="609">
        <v>0</v>
      </c>
      <c r="N45" s="786">
        <f t="shared" si="14"/>
        <v>0</v>
      </c>
      <c r="O45" s="608">
        <v>0</v>
      </c>
      <c r="P45" s="609">
        <v>0</v>
      </c>
      <c r="Q45" s="786">
        <f t="shared" si="15"/>
        <v>0</v>
      </c>
      <c r="R45" s="608">
        <v>0</v>
      </c>
      <c r="S45" s="609">
        <v>0</v>
      </c>
      <c r="T45" s="786">
        <f t="shared" si="16"/>
        <v>0</v>
      </c>
      <c r="U45" s="608">
        <v>0</v>
      </c>
      <c r="V45" s="607">
        <v>0</v>
      </c>
      <c r="W45" s="786">
        <f t="shared" si="17"/>
        <v>0</v>
      </c>
      <c r="X45" s="608">
        <v>0</v>
      </c>
      <c r="Y45" s="609">
        <v>0</v>
      </c>
      <c r="Z45" s="786">
        <f t="shared" si="18"/>
        <v>0</v>
      </c>
      <c r="AA45" s="608">
        <v>0</v>
      </c>
      <c r="AB45" s="609">
        <v>0</v>
      </c>
      <c r="AC45" s="786">
        <f t="shared" si="19"/>
        <v>0</v>
      </c>
      <c r="AD45" s="608">
        <v>0</v>
      </c>
      <c r="AE45" s="609">
        <v>0</v>
      </c>
      <c r="AF45" s="786">
        <f t="shared" si="20"/>
        <v>0</v>
      </c>
      <c r="AG45" s="608">
        <v>0</v>
      </c>
      <c r="AH45" s="609">
        <v>0</v>
      </c>
      <c r="AI45" s="786">
        <f t="shared" si="21"/>
        <v>0</v>
      </c>
      <c r="AJ45" s="608">
        <v>0</v>
      </c>
      <c r="AK45" s="607">
        <v>0</v>
      </c>
      <c r="AL45" s="786">
        <f t="shared" si="22"/>
        <v>0</v>
      </c>
      <c r="AM45" s="608">
        <v>0</v>
      </c>
      <c r="AN45" s="609">
        <v>0</v>
      </c>
      <c r="AO45" s="786">
        <f t="shared" si="23"/>
        <v>0</v>
      </c>
      <c r="AP45" s="608">
        <v>0</v>
      </c>
      <c r="AQ45" s="609">
        <v>0</v>
      </c>
      <c r="AR45" s="786">
        <f t="shared" si="24"/>
        <v>0</v>
      </c>
      <c r="AS45" s="608">
        <v>0</v>
      </c>
      <c r="AT45" s="609">
        <v>0</v>
      </c>
      <c r="AU45" s="786">
        <f t="shared" si="25"/>
        <v>0</v>
      </c>
      <c r="AV45" s="608">
        <v>0</v>
      </c>
      <c r="AW45" s="609">
        <v>0</v>
      </c>
      <c r="AX45" s="786">
        <f t="shared" si="26"/>
        <v>0</v>
      </c>
      <c r="AY45" s="608">
        <v>0</v>
      </c>
      <c r="AZ45" s="609">
        <v>0</v>
      </c>
      <c r="BA45" s="786">
        <f t="shared" si="27"/>
        <v>0</v>
      </c>
      <c r="BB45" s="608">
        <v>0</v>
      </c>
      <c r="BC45" s="609">
        <v>0</v>
      </c>
      <c r="BD45" s="786">
        <f t="shared" si="28"/>
        <v>0</v>
      </c>
      <c r="BE45" s="608">
        <v>0</v>
      </c>
      <c r="BF45" s="607">
        <v>0</v>
      </c>
      <c r="BG45" s="786">
        <f t="shared" si="29"/>
        <v>0</v>
      </c>
      <c r="BH45" s="608">
        <v>0</v>
      </c>
      <c r="BI45" s="609">
        <v>0</v>
      </c>
      <c r="BJ45" s="786">
        <f t="shared" si="30"/>
        <v>0</v>
      </c>
      <c r="BK45" s="608">
        <v>0</v>
      </c>
      <c r="BL45" s="609">
        <v>0</v>
      </c>
      <c r="BM45" s="786">
        <f t="shared" si="31"/>
        <v>0</v>
      </c>
      <c r="BN45" s="608">
        <v>0</v>
      </c>
      <c r="BO45" s="609">
        <v>0</v>
      </c>
      <c r="BP45" s="786">
        <f t="shared" si="32"/>
        <v>0</v>
      </c>
      <c r="BQ45" s="608">
        <v>0</v>
      </c>
      <c r="BR45" s="607">
        <v>0</v>
      </c>
      <c r="BS45" s="786">
        <f t="shared" si="33"/>
        <v>0</v>
      </c>
      <c r="BT45" s="608">
        <v>0</v>
      </c>
      <c r="BU45" s="609">
        <v>0</v>
      </c>
      <c r="BV45" s="786">
        <f t="shared" si="34"/>
        <v>0</v>
      </c>
      <c r="BW45" s="608">
        <v>0</v>
      </c>
      <c r="BX45" s="607">
        <v>0</v>
      </c>
      <c r="BY45" s="786">
        <f t="shared" si="35"/>
        <v>0</v>
      </c>
      <c r="BZ45" s="608">
        <v>0</v>
      </c>
      <c r="CA45" s="609">
        <v>0</v>
      </c>
      <c r="CB45" s="786">
        <f t="shared" si="36"/>
        <v>0</v>
      </c>
      <c r="CC45" s="608">
        <v>0</v>
      </c>
      <c r="CD45" s="609">
        <v>0</v>
      </c>
      <c r="CE45" s="786">
        <f t="shared" si="37"/>
        <v>0</v>
      </c>
      <c r="CF45" s="608">
        <v>0</v>
      </c>
      <c r="CG45" s="609">
        <v>0</v>
      </c>
      <c r="CH45" s="786">
        <f t="shared" si="38"/>
        <v>0</v>
      </c>
      <c r="CI45" s="608">
        <v>0</v>
      </c>
      <c r="CJ45" s="609">
        <v>0</v>
      </c>
      <c r="CK45" s="786">
        <f t="shared" si="39"/>
        <v>0</v>
      </c>
      <c r="CL45" s="608">
        <v>0</v>
      </c>
      <c r="CM45" s="609">
        <v>0</v>
      </c>
      <c r="CN45" s="786">
        <f t="shared" si="40"/>
        <v>0</v>
      </c>
      <c r="CO45" s="608">
        <v>0</v>
      </c>
      <c r="CP45" s="609">
        <v>0</v>
      </c>
      <c r="CQ45" s="786">
        <f t="shared" si="41"/>
        <v>0</v>
      </c>
      <c r="CR45" s="608">
        <v>0</v>
      </c>
      <c r="DI45" s="1436"/>
      <c r="DJ45" s="11" t="s">
        <v>1695</v>
      </c>
      <c r="DK45" s="9">
        <v>32</v>
      </c>
      <c r="DL45" s="795">
        <f t="shared" si="3"/>
        <v>0</v>
      </c>
      <c r="DM45" s="820">
        <f t="shared" si="3"/>
        <v>0</v>
      </c>
      <c r="DN45" s="796">
        <f t="shared" si="3"/>
        <v>0</v>
      </c>
    </row>
    <row r="46" spans="1:118" ht="20.25" customHeight="1" thickBot="1">
      <c r="A46" s="1434"/>
      <c r="B46" s="611" t="s">
        <v>1696</v>
      </c>
      <c r="C46" s="612">
        <v>33</v>
      </c>
      <c r="D46" s="832">
        <f t="shared" si="10"/>
        <v>0</v>
      </c>
      <c r="E46" s="833">
        <f t="shared" si="11"/>
        <v>0</v>
      </c>
      <c r="F46" s="834">
        <f t="shared" si="11"/>
        <v>0</v>
      </c>
      <c r="G46" s="613">
        <v>0</v>
      </c>
      <c r="H46" s="790">
        <f t="shared" si="12"/>
        <v>0</v>
      </c>
      <c r="I46" s="614">
        <v>0</v>
      </c>
      <c r="J46" s="613">
        <v>0</v>
      </c>
      <c r="K46" s="790">
        <f t="shared" si="13"/>
        <v>0</v>
      </c>
      <c r="L46" s="614">
        <v>0</v>
      </c>
      <c r="M46" s="613">
        <v>0</v>
      </c>
      <c r="N46" s="790">
        <f t="shared" si="14"/>
        <v>0</v>
      </c>
      <c r="O46" s="614">
        <v>0</v>
      </c>
      <c r="P46" s="613">
        <v>0</v>
      </c>
      <c r="Q46" s="790">
        <f t="shared" si="15"/>
        <v>0</v>
      </c>
      <c r="R46" s="614">
        <v>0</v>
      </c>
      <c r="S46" s="613">
        <v>0</v>
      </c>
      <c r="T46" s="786">
        <f t="shared" si="16"/>
        <v>0</v>
      </c>
      <c r="U46" s="614">
        <v>0</v>
      </c>
      <c r="V46" s="613">
        <v>0</v>
      </c>
      <c r="W46" s="790">
        <f t="shared" si="17"/>
        <v>0</v>
      </c>
      <c r="X46" s="614">
        <v>0</v>
      </c>
      <c r="Y46" s="613">
        <v>0</v>
      </c>
      <c r="Z46" s="790">
        <f t="shared" si="18"/>
        <v>0</v>
      </c>
      <c r="AA46" s="614">
        <v>0</v>
      </c>
      <c r="AB46" s="613">
        <v>0</v>
      </c>
      <c r="AC46" s="790">
        <f t="shared" si="19"/>
        <v>0</v>
      </c>
      <c r="AD46" s="614">
        <v>0</v>
      </c>
      <c r="AE46" s="613">
        <v>0</v>
      </c>
      <c r="AF46" s="790">
        <f t="shared" si="20"/>
        <v>0</v>
      </c>
      <c r="AG46" s="614">
        <v>0</v>
      </c>
      <c r="AH46" s="613">
        <v>0</v>
      </c>
      <c r="AI46" s="790">
        <f t="shared" si="21"/>
        <v>0</v>
      </c>
      <c r="AJ46" s="614">
        <v>0</v>
      </c>
      <c r="AK46" s="613">
        <v>0</v>
      </c>
      <c r="AL46" s="790">
        <f t="shared" si="22"/>
        <v>0</v>
      </c>
      <c r="AM46" s="614">
        <v>0</v>
      </c>
      <c r="AN46" s="613">
        <v>0</v>
      </c>
      <c r="AO46" s="790">
        <f t="shared" si="23"/>
        <v>0</v>
      </c>
      <c r="AP46" s="614">
        <v>0</v>
      </c>
      <c r="AQ46" s="613">
        <v>0</v>
      </c>
      <c r="AR46" s="790">
        <f t="shared" si="24"/>
        <v>0</v>
      </c>
      <c r="AS46" s="614">
        <v>0</v>
      </c>
      <c r="AT46" s="613">
        <v>0</v>
      </c>
      <c r="AU46" s="790">
        <f t="shared" si="25"/>
        <v>0</v>
      </c>
      <c r="AV46" s="614">
        <v>0</v>
      </c>
      <c r="AW46" s="613">
        <v>0</v>
      </c>
      <c r="AX46" s="790">
        <f t="shared" si="26"/>
        <v>0</v>
      </c>
      <c r="AY46" s="614">
        <v>0</v>
      </c>
      <c r="AZ46" s="613">
        <v>0</v>
      </c>
      <c r="BA46" s="790">
        <f t="shared" si="27"/>
        <v>0</v>
      </c>
      <c r="BB46" s="614">
        <v>0</v>
      </c>
      <c r="BC46" s="613">
        <v>0</v>
      </c>
      <c r="BD46" s="790">
        <f t="shared" si="28"/>
        <v>0</v>
      </c>
      <c r="BE46" s="614">
        <v>0</v>
      </c>
      <c r="BF46" s="613">
        <v>0</v>
      </c>
      <c r="BG46" s="790">
        <f t="shared" si="29"/>
        <v>0</v>
      </c>
      <c r="BH46" s="614">
        <v>0</v>
      </c>
      <c r="BI46" s="613">
        <v>0</v>
      </c>
      <c r="BJ46" s="790">
        <f t="shared" si="30"/>
        <v>0</v>
      </c>
      <c r="BK46" s="614">
        <v>0</v>
      </c>
      <c r="BL46" s="613">
        <v>0</v>
      </c>
      <c r="BM46" s="790">
        <f t="shared" si="31"/>
        <v>0</v>
      </c>
      <c r="BN46" s="614">
        <v>0</v>
      </c>
      <c r="BO46" s="613">
        <v>0</v>
      </c>
      <c r="BP46" s="790">
        <f t="shared" si="32"/>
        <v>0</v>
      </c>
      <c r="BQ46" s="614">
        <v>0</v>
      </c>
      <c r="BR46" s="613">
        <v>0</v>
      </c>
      <c r="BS46" s="790">
        <f t="shared" si="33"/>
        <v>0</v>
      </c>
      <c r="BT46" s="614">
        <v>0</v>
      </c>
      <c r="BU46" s="613">
        <v>0</v>
      </c>
      <c r="BV46" s="790">
        <f t="shared" si="34"/>
        <v>0</v>
      </c>
      <c r="BW46" s="614">
        <v>0</v>
      </c>
      <c r="BX46" s="613">
        <v>0</v>
      </c>
      <c r="BY46" s="790">
        <f t="shared" si="35"/>
        <v>0</v>
      </c>
      <c r="BZ46" s="614">
        <v>0</v>
      </c>
      <c r="CA46" s="613">
        <v>0</v>
      </c>
      <c r="CB46" s="790">
        <f t="shared" si="36"/>
        <v>0</v>
      </c>
      <c r="CC46" s="614">
        <v>0</v>
      </c>
      <c r="CD46" s="613">
        <v>0</v>
      </c>
      <c r="CE46" s="790">
        <f t="shared" si="37"/>
        <v>0</v>
      </c>
      <c r="CF46" s="614">
        <v>0</v>
      </c>
      <c r="CG46" s="613">
        <v>0</v>
      </c>
      <c r="CH46" s="790">
        <f t="shared" si="38"/>
        <v>0</v>
      </c>
      <c r="CI46" s="614">
        <v>0</v>
      </c>
      <c r="CJ46" s="613">
        <v>0</v>
      </c>
      <c r="CK46" s="790">
        <f t="shared" si="39"/>
        <v>0</v>
      </c>
      <c r="CL46" s="614">
        <v>0</v>
      </c>
      <c r="CM46" s="613">
        <v>0</v>
      </c>
      <c r="CN46" s="790">
        <f t="shared" si="40"/>
        <v>0</v>
      </c>
      <c r="CO46" s="614">
        <v>0</v>
      </c>
      <c r="CP46" s="613">
        <v>0</v>
      </c>
      <c r="CQ46" s="790">
        <f t="shared" si="41"/>
        <v>0</v>
      </c>
      <c r="CR46" s="614">
        <v>0</v>
      </c>
      <c r="DI46" s="1437"/>
      <c r="DJ46" s="611" t="s">
        <v>1696</v>
      </c>
      <c r="DK46" s="612">
        <v>33</v>
      </c>
      <c r="DL46" s="821">
        <f t="shared" si="3"/>
        <v>0</v>
      </c>
      <c r="DM46" s="822">
        <f t="shared" si="3"/>
        <v>0</v>
      </c>
      <c r="DN46" s="797">
        <f t="shared" si="3"/>
        <v>0</v>
      </c>
    </row>
    <row r="47" spans="1:118" ht="20.25" customHeight="1" thickTop="1">
      <c r="A47" s="1424" t="s">
        <v>1697</v>
      </c>
      <c r="B47" s="1425"/>
      <c r="C47" s="604">
        <v>34</v>
      </c>
      <c r="D47" s="827">
        <f t="shared" si="10"/>
        <v>0</v>
      </c>
      <c r="E47" s="828">
        <f t="shared" si="11"/>
        <v>0</v>
      </c>
      <c r="F47" s="829">
        <f t="shared" si="11"/>
        <v>0</v>
      </c>
      <c r="G47" s="615">
        <v>0</v>
      </c>
      <c r="H47" s="838">
        <f t="shared" si="12"/>
        <v>0</v>
      </c>
      <c r="I47" s="616">
        <v>0</v>
      </c>
      <c r="J47" s="607">
        <v>0</v>
      </c>
      <c r="K47" s="792">
        <f t="shared" si="13"/>
        <v>0</v>
      </c>
      <c r="L47" s="608">
        <v>0</v>
      </c>
      <c r="M47" s="607">
        <v>0</v>
      </c>
      <c r="N47" s="792">
        <f t="shared" si="14"/>
        <v>0</v>
      </c>
      <c r="O47" s="608">
        <v>0</v>
      </c>
      <c r="P47" s="607">
        <v>0</v>
      </c>
      <c r="Q47" s="792">
        <f t="shared" si="15"/>
        <v>0</v>
      </c>
      <c r="R47" s="608">
        <v>0</v>
      </c>
      <c r="S47" s="607">
        <v>0</v>
      </c>
      <c r="T47" s="786">
        <f t="shared" si="16"/>
        <v>0</v>
      </c>
      <c r="U47" s="608">
        <v>0</v>
      </c>
      <c r="V47" s="607">
        <v>0</v>
      </c>
      <c r="W47" s="792">
        <f t="shared" si="17"/>
        <v>0</v>
      </c>
      <c r="X47" s="608">
        <v>0</v>
      </c>
      <c r="Y47" s="607">
        <v>0</v>
      </c>
      <c r="Z47" s="792">
        <f t="shared" si="18"/>
        <v>0</v>
      </c>
      <c r="AA47" s="608">
        <v>0</v>
      </c>
      <c r="AB47" s="607">
        <v>0</v>
      </c>
      <c r="AC47" s="792">
        <f t="shared" si="19"/>
        <v>0</v>
      </c>
      <c r="AD47" s="608">
        <v>0</v>
      </c>
      <c r="AE47" s="607">
        <v>0</v>
      </c>
      <c r="AF47" s="792">
        <f t="shared" si="20"/>
        <v>0</v>
      </c>
      <c r="AG47" s="608">
        <v>0</v>
      </c>
      <c r="AH47" s="607">
        <v>0</v>
      </c>
      <c r="AI47" s="792">
        <f t="shared" si="21"/>
        <v>0</v>
      </c>
      <c r="AJ47" s="608">
        <v>0</v>
      </c>
      <c r="AK47" s="607">
        <v>0</v>
      </c>
      <c r="AL47" s="792">
        <f t="shared" si="22"/>
        <v>0</v>
      </c>
      <c r="AM47" s="608">
        <v>0</v>
      </c>
      <c r="AN47" s="607">
        <v>0</v>
      </c>
      <c r="AO47" s="792">
        <f t="shared" si="23"/>
        <v>0</v>
      </c>
      <c r="AP47" s="608">
        <v>0</v>
      </c>
      <c r="AQ47" s="607">
        <v>0</v>
      </c>
      <c r="AR47" s="792">
        <f t="shared" si="24"/>
        <v>0</v>
      </c>
      <c r="AS47" s="608">
        <v>0</v>
      </c>
      <c r="AT47" s="607">
        <v>0</v>
      </c>
      <c r="AU47" s="792">
        <f t="shared" si="25"/>
        <v>0</v>
      </c>
      <c r="AV47" s="608">
        <v>0</v>
      </c>
      <c r="AW47" s="607">
        <v>0</v>
      </c>
      <c r="AX47" s="792">
        <f t="shared" si="26"/>
        <v>0</v>
      </c>
      <c r="AY47" s="608">
        <v>0</v>
      </c>
      <c r="AZ47" s="607">
        <v>0</v>
      </c>
      <c r="BA47" s="792">
        <f t="shared" si="27"/>
        <v>0</v>
      </c>
      <c r="BB47" s="608">
        <v>0</v>
      </c>
      <c r="BC47" s="607">
        <v>0</v>
      </c>
      <c r="BD47" s="792">
        <f t="shared" si="28"/>
        <v>0</v>
      </c>
      <c r="BE47" s="608">
        <v>0</v>
      </c>
      <c r="BF47" s="607">
        <v>0</v>
      </c>
      <c r="BG47" s="792">
        <f t="shared" si="29"/>
        <v>0</v>
      </c>
      <c r="BH47" s="608">
        <v>0</v>
      </c>
      <c r="BI47" s="607">
        <v>0</v>
      </c>
      <c r="BJ47" s="792">
        <f t="shared" si="30"/>
        <v>0</v>
      </c>
      <c r="BK47" s="608">
        <v>0</v>
      </c>
      <c r="BL47" s="607">
        <v>0</v>
      </c>
      <c r="BM47" s="792">
        <f t="shared" si="31"/>
        <v>0</v>
      </c>
      <c r="BN47" s="608">
        <v>0</v>
      </c>
      <c r="BO47" s="607">
        <v>0</v>
      </c>
      <c r="BP47" s="792">
        <f t="shared" si="32"/>
        <v>0</v>
      </c>
      <c r="BQ47" s="608">
        <v>0</v>
      </c>
      <c r="BR47" s="607">
        <v>0</v>
      </c>
      <c r="BS47" s="792">
        <f t="shared" si="33"/>
        <v>0</v>
      </c>
      <c r="BT47" s="608">
        <v>0</v>
      </c>
      <c r="BU47" s="607">
        <v>0</v>
      </c>
      <c r="BV47" s="792">
        <f t="shared" si="34"/>
        <v>0</v>
      </c>
      <c r="BW47" s="608">
        <v>0</v>
      </c>
      <c r="BX47" s="607">
        <v>0</v>
      </c>
      <c r="BY47" s="792">
        <f t="shared" si="35"/>
        <v>0</v>
      </c>
      <c r="BZ47" s="608">
        <v>0</v>
      </c>
      <c r="CA47" s="607">
        <v>0</v>
      </c>
      <c r="CB47" s="792">
        <f t="shared" si="36"/>
        <v>0</v>
      </c>
      <c r="CC47" s="608">
        <v>0</v>
      </c>
      <c r="CD47" s="607">
        <v>0</v>
      </c>
      <c r="CE47" s="792">
        <f t="shared" si="37"/>
        <v>0</v>
      </c>
      <c r="CF47" s="608">
        <v>0</v>
      </c>
      <c r="CG47" s="607">
        <v>0</v>
      </c>
      <c r="CH47" s="792">
        <f t="shared" si="38"/>
        <v>0</v>
      </c>
      <c r="CI47" s="608">
        <v>0</v>
      </c>
      <c r="CJ47" s="607">
        <v>0</v>
      </c>
      <c r="CK47" s="792">
        <f t="shared" si="39"/>
        <v>0</v>
      </c>
      <c r="CL47" s="608">
        <v>0</v>
      </c>
      <c r="CM47" s="607">
        <v>0</v>
      </c>
      <c r="CN47" s="792">
        <f t="shared" si="40"/>
        <v>0</v>
      </c>
      <c r="CO47" s="608">
        <v>0</v>
      </c>
      <c r="CP47" s="607">
        <v>0</v>
      </c>
      <c r="CQ47" s="792">
        <f t="shared" si="41"/>
        <v>0</v>
      </c>
      <c r="CR47" s="608">
        <v>0</v>
      </c>
      <c r="DI47" s="1426" t="s">
        <v>1697</v>
      </c>
      <c r="DJ47" s="1425"/>
      <c r="DK47" s="604">
        <v>34</v>
      </c>
      <c r="DL47" s="823">
        <f t="shared" si="3"/>
        <v>0</v>
      </c>
      <c r="DM47" s="824">
        <f t="shared" si="3"/>
        <v>0</v>
      </c>
      <c r="DN47" s="798">
        <f t="shared" si="3"/>
        <v>0</v>
      </c>
    </row>
    <row r="48" spans="1:118" ht="20.25" customHeight="1">
      <c r="A48" s="1427" t="s">
        <v>1698</v>
      </c>
      <c r="B48" s="1409"/>
      <c r="C48" s="9">
        <v>35</v>
      </c>
      <c r="D48" s="830">
        <f t="shared" si="10"/>
        <v>0</v>
      </c>
      <c r="E48" s="803">
        <f t="shared" si="11"/>
        <v>0</v>
      </c>
      <c r="F48" s="831">
        <f t="shared" si="11"/>
        <v>0</v>
      </c>
      <c r="G48" s="609">
        <v>0</v>
      </c>
      <c r="H48" s="786">
        <f t="shared" si="12"/>
        <v>0</v>
      </c>
      <c r="I48" s="617">
        <v>0</v>
      </c>
      <c r="J48" s="609">
        <v>0</v>
      </c>
      <c r="K48" s="786">
        <f t="shared" si="13"/>
        <v>0</v>
      </c>
      <c r="L48" s="608">
        <v>0</v>
      </c>
      <c r="M48" s="609">
        <v>0</v>
      </c>
      <c r="N48" s="786">
        <f t="shared" si="14"/>
        <v>0</v>
      </c>
      <c r="O48" s="608">
        <v>0</v>
      </c>
      <c r="P48" s="609">
        <v>0</v>
      </c>
      <c r="Q48" s="786">
        <f t="shared" si="15"/>
        <v>0</v>
      </c>
      <c r="R48" s="608">
        <v>0</v>
      </c>
      <c r="S48" s="609">
        <v>0</v>
      </c>
      <c r="T48" s="786">
        <f t="shared" si="16"/>
        <v>0</v>
      </c>
      <c r="U48" s="608">
        <v>0</v>
      </c>
      <c r="V48" s="607">
        <v>0</v>
      </c>
      <c r="W48" s="786">
        <f t="shared" si="17"/>
        <v>0</v>
      </c>
      <c r="X48" s="608">
        <v>0</v>
      </c>
      <c r="Y48" s="609">
        <v>0</v>
      </c>
      <c r="Z48" s="786">
        <f t="shared" si="18"/>
        <v>0</v>
      </c>
      <c r="AA48" s="608">
        <v>0</v>
      </c>
      <c r="AB48" s="609">
        <v>0</v>
      </c>
      <c r="AC48" s="786">
        <f t="shared" si="19"/>
        <v>0</v>
      </c>
      <c r="AD48" s="608">
        <v>0</v>
      </c>
      <c r="AE48" s="609">
        <v>0</v>
      </c>
      <c r="AF48" s="786">
        <f t="shared" si="20"/>
        <v>0</v>
      </c>
      <c r="AG48" s="608">
        <v>0</v>
      </c>
      <c r="AH48" s="609">
        <v>0</v>
      </c>
      <c r="AI48" s="786">
        <f t="shared" si="21"/>
        <v>0</v>
      </c>
      <c r="AJ48" s="608">
        <v>0</v>
      </c>
      <c r="AK48" s="607">
        <v>0</v>
      </c>
      <c r="AL48" s="786">
        <f t="shared" si="22"/>
        <v>0</v>
      </c>
      <c r="AM48" s="608">
        <v>0</v>
      </c>
      <c r="AN48" s="609">
        <v>0</v>
      </c>
      <c r="AO48" s="786">
        <f t="shared" si="23"/>
        <v>0</v>
      </c>
      <c r="AP48" s="608">
        <v>0</v>
      </c>
      <c r="AQ48" s="609">
        <v>0</v>
      </c>
      <c r="AR48" s="786">
        <f t="shared" si="24"/>
        <v>0</v>
      </c>
      <c r="AS48" s="608">
        <v>0</v>
      </c>
      <c r="AT48" s="609">
        <v>0</v>
      </c>
      <c r="AU48" s="786">
        <f t="shared" si="25"/>
        <v>0</v>
      </c>
      <c r="AV48" s="608">
        <v>0</v>
      </c>
      <c r="AW48" s="609">
        <v>0</v>
      </c>
      <c r="AX48" s="786">
        <f t="shared" si="26"/>
        <v>0</v>
      </c>
      <c r="AY48" s="608">
        <v>0</v>
      </c>
      <c r="AZ48" s="609">
        <v>0</v>
      </c>
      <c r="BA48" s="786">
        <f t="shared" si="27"/>
        <v>0</v>
      </c>
      <c r="BB48" s="608">
        <v>0</v>
      </c>
      <c r="BC48" s="609">
        <v>0</v>
      </c>
      <c r="BD48" s="786">
        <f t="shared" si="28"/>
        <v>0</v>
      </c>
      <c r="BE48" s="608">
        <v>0</v>
      </c>
      <c r="BF48" s="607">
        <v>0</v>
      </c>
      <c r="BG48" s="786">
        <f t="shared" si="29"/>
        <v>0</v>
      </c>
      <c r="BH48" s="608">
        <v>0</v>
      </c>
      <c r="BI48" s="609">
        <v>0</v>
      </c>
      <c r="BJ48" s="786">
        <f t="shared" si="30"/>
        <v>0</v>
      </c>
      <c r="BK48" s="608">
        <v>0</v>
      </c>
      <c r="BL48" s="609">
        <v>0</v>
      </c>
      <c r="BM48" s="786">
        <f t="shared" si="31"/>
        <v>0</v>
      </c>
      <c r="BN48" s="608">
        <v>0</v>
      </c>
      <c r="BO48" s="609">
        <v>0</v>
      </c>
      <c r="BP48" s="786">
        <f t="shared" si="32"/>
        <v>0</v>
      </c>
      <c r="BQ48" s="608">
        <v>0</v>
      </c>
      <c r="BR48" s="607">
        <v>0</v>
      </c>
      <c r="BS48" s="786">
        <f t="shared" si="33"/>
        <v>0</v>
      </c>
      <c r="BT48" s="608">
        <v>0</v>
      </c>
      <c r="BU48" s="609">
        <v>0</v>
      </c>
      <c r="BV48" s="786">
        <f t="shared" si="34"/>
        <v>0</v>
      </c>
      <c r="BW48" s="608">
        <v>0</v>
      </c>
      <c r="BX48" s="607">
        <v>0</v>
      </c>
      <c r="BY48" s="786">
        <f t="shared" si="35"/>
        <v>0</v>
      </c>
      <c r="BZ48" s="608">
        <v>0</v>
      </c>
      <c r="CA48" s="609">
        <v>0</v>
      </c>
      <c r="CB48" s="786">
        <f t="shared" si="36"/>
        <v>0</v>
      </c>
      <c r="CC48" s="608">
        <v>0</v>
      </c>
      <c r="CD48" s="609">
        <v>0</v>
      </c>
      <c r="CE48" s="786">
        <f t="shared" si="37"/>
        <v>0</v>
      </c>
      <c r="CF48" s="608">
        <v>0</v>
      </c>
      <c r="CG48" s="609">
        <v>0</v>
      </c>
      <c r="CH48" s="786">
        <f t="shared" si="38"/>
        <v>0</v>
      </c>
      <c r="CI48" s="608">
        <v>0</v>
      </c>
      <c r="CJ48" s="609">
        <v>0</v>
      </c>
      <c r="CK48" s="786">
        <f t="shared" si="39"/>
        <v>0</v>
      </c>
      <c r="CL48" s="608">
        <v>0</v>
      </c>
      <c r="CM48" s="609">
        <v>0</v>
      </c>
      <c r="CN48" s="786">
        <f t="shared" si="40"/>
        <v>0</v>
      </c>
      <c r="CO48" s="608">
        <v>0</v>
      </c>
      <c r="CP48" s="609">
        <v>0</v>
      </c>
      <c r="CQ48" s="786">
        <f t="shared" si="41"/>
        <v>0</v>
      </c>
      <c r="CR48" s="608">
        <v>0</v>
      </c>
      <c r="DI48" s="1428" t="s">
        <v>1699</v>
      </c>
      <c r="DJ48" s="1429"/>
      <c r="DK48" s="9">
        <v>35</v>
      </c>
      <c r="DL48" s="795">
        <f t="shared" si="3"/>
        <v>0</v>
      </c>
      <c r="DM48" s="820">
        <f t="shared" si="3"/>
        <v>0</v>
      </c>
      <c r="DN48" s="796">
        <f t="shared" si="3"/>
        <v>0</v>
      </c>
    </row>
    <row r="49" spans="1:118" ht="20.25" customHeight="1">
      <c r="A49" s="1427" t="s">
        <v>1700</v>
      </c>
      <c r="B49" s="1409"/>
      <c r="C49" s="9">
        <v>36</v>
      </c>
      <c r="D49" s="830">
        <f t="shared" si="10"/>
        <v>0</v>
      </c>
      <c r="E49" s="803">
        <f t="shared" si="11"/>
        <v>0</v>
      </c>
      <c r="F49" s="831">
        <f t="shared" si="11"/>
        <v>0</v>
      </c>
      <c r="G49" s="609">
        <v>0</v>
      </c>
      <c r="H49" s="786">
        <f t="shared" si="12"/>
        <v>0</v>
      </c>
      <c r="I49" s="617">
        <v>0</v>
      </c>
      <c r="J49" s="609">
        <v>0</v>
      </c>
      <c r="K49" s="786">
        <f t="shared" si="13"/>
        <v>0</v>
      </c>
      <c r="L49" s="608">
        <v>0</v>
      </c>
      <c r="M49" s="609">
        <v>0</v>
      </c>
      <c r="N49" s="786">
        <f t="shared" si="14"/>
        <v>0</v>
      </c>
      <c r="O49" s="608">
        <v>0</v>
      </c>
      <c r="P49" s="609">
        <v>0</v>
      </c>
      <c r="Q49" s="786">
        <f t="shared" si="15"/>
        <v>0</v>
      </c>
      <c r="R49" s="608">
        <v>0</v>
      </c>
      <c r="S49" s="609">
        <v>0</v>
      </c>
      <c r="T49" s="786">
        <f t="shared" si="16"/>
        <v>0</v>
      </c>
      <c r="U49" s="608">
        <v>0</v>
      </c>
      <c r="V49" s="607">
        <v>0</v>
      </c>
      <c r="W49" s="786">
        <f t="shared" si="17"/>
        <v>0</v>
      </c>
      <c r="X49" s="608">
        <v>0</v>
      </c>
      <c r="Y49" s="609">
        <v>0</v>
      </c>
      <c r="Z49" s="786">
        <f t="shared" si="18"/>
        <v>0</v>
      </c>
      <c r="AA49" s="608">
        <v>0</v>
      </c>
      <c r="AB49" s="609">
        <v>0</v>
      </c>
      <c r="AC49" s="786">
        <f t="shared" si="19"/>
        <v>0</v>
      </c>
      <c r="AD49" s="608">
        <v>0</v>
      </c>
      <c r="AE49" s="609">
        <v>0</v>
      </c>
      <c r="AF49" s="786">
        <f t="shared" si="20"/>
        <v>0</v>
      </c>
      <c r="AG49" s="608">
        <v>0</v>
      </c>
      <c r="AH49" s="609">
        <v>0</v>
      </c>
      <c r="AI49" s="786">
        <f t="shared" si="21"/>
        <v>0</v>
      </c>
      <c r="AJ49" s="608">
        <v>0</v>
      </c>
      <c r="AK49" s="607">
        <v>0</v>
      </c>
      <c r="AL49" s="786">
        <f t="shared" si="22"/>
        <v>0</v>
      </c>
      <c r="AM49" s="608">
        <v>0</v>
      </c>
      <c r="AN49" s="609">
        <v>0</v>
      </c>
      <c r="AO49" s="786">
        <f t="shared" si="23"/>
        <v>0</v>
      </c>
      <c r="AP49" s="608">
        <v>0</v>
      </c>
      <c r="AQ49" s="609">
        <v>0</v>
      </c>
      <c r="AR49" s="786">
        <f t="shared" si="24"/>
        <v>0</v>
      </c>
      <c r="AS49" s="608">
        <v>0</v>
      </c>
      <c r="AT49" s="609">
        <v>0</v>
      </c>
      <c r="AU49" s="786">
        <f t="shared" si="25"/>
        <v>0</v>
      </c>
      <c r="AV49" s="608">
        <v>0</v>
      </c>
      <c r="AW49" s="609">
        <v>0</v>
      </c>
      <c r="AX49" s="786">
        <f t="shared" si="26"/>
        <v>0</v>
      </c>
      <c r="AY49" s="608">
        <v>0</v>
      </c>
      <c r="AZ49" s="609">
        <v>0</v>
      </c>
      <c r="BA49" s="786">
        <f t="shared" si="27"/>
        <v>0</v>
      </c>
      <c r="BB49" s="608">
        <v>0</v>
      </c>
      <c r="BC49" s="609">
        <v>0</v>
      </c>
      <c r="BD49" s="786">
        <f t="shared" si="28"/>
        <v>0</v>
      </c>
      <c r="BE49" s="608">
        <v>0</v>
      </c>
      <c r="BF49" s="607">
        <v>0</v>
      </c>
      <c r="BG49" s="786">
        <f t="shared" si="29"/>
        <v>0</v>
      </c>
      <c r="BH49" s="608">
        <v>0</v>
      </c>
      <c r="BI49" s="609">
        <v>0</v>
      </c>
      <c r="BJ49" s="786">
        <f t="shared" si="30"/>
        <v>0</v>
      </c>
      <c r="BK49" s="608">
        <v>0</v>
      </c>
      <c r="BL49" s="609">
        <v>0</v>
      </c>
      <c r="BM49" s="786">
        <f t="shared" si="31"/>
        <v>0</v>
      </c>
      <c r="BN49" s="608">
        <v>0</v>
      </c>
      <c r="BO49" s="609">
        <v>0</v>
      </c>
      <c r="BP49" s="786">
        <f t="shared" si="32"/>
        <v>0</v>
      </c>
      <c r="BQ49" s="608">
        <v>0</v>
      </c>
      <c r="BR49" s="607">
        <v>0</v>
      </c>
      <c r="BS49" s="786">
        <f t="shared" si="33"/>
        <v>0</v>
      </c>
      <c r="BT49" s="608">
        <v>0</v>
      </c>
      <c r="BU49" s="609">
        <v>0</v>
      </c>
      <c r="BV49" s="786">
        <f t="shared" si="34"/>
        <v>0</v>
      </c>
      <c r="BW49" s="608">
        <v>0</v>
      </c>
      <c r="BX49" s="607">
        <v>0</v>
      </c>
      <c r="BY49" s="786">
        <f t="shared" si="35"/>
        <v>0</v>
      </c>
      <c r="BZ49" s="608">
        <v>0</v>
      </c>
      <c r="CA49" s="609">
        <v>0</v>
      </c>
      <c r="CB49" s="786">
        <f t="shared" si="36"/>
        <v>0</v>
      </c>
      <c r="CC49" s="608">
        <v>0</v>
      </c>
      <c r="CD49" s="609">
        <v>0</v>
      </c>
      <c r="CE49" s="786">
        <f t="shared" si="37"/>
        <v>0</v>
      </c>
      <c r="CF49" s="608">
        <v>0</v>
      </c>
      <c r="CG49" s="609">
        <v>0</v>
      </c>
      <c r="CH49" s="786">
        <f t="shared" si="38"/>
        <v>0</v>
      </c>
      <c r="CI49" s="608">
        <v>0</v>
      </c>
      <c r="CJ49" s="609">
        <v>0</v>
      </c>
      <c r="CK49" s="786">
        <f t="shared" si="39"/>
        <v>0</v>
      </c>
      <c r="CL49" s="608">
        <v>0</v>
      </c>
      <c r="CM49" s="609">
        <v>0</v>
      </c>
      <c r="CN49" s="786">
        <f t="shared" si="40"/>
        <v>0</v>
      </c>
      <c r="CO49" s="608">
        <v>0</v>
      </c>
      <c r="CP49" s="609">
        <v>0</v>
      </c>
      <c r="CQ49" s="786">
        <f t="shared" si="41"/>
        <v>0</v>
      </c>
      <c r="CR49" s="608">
        <v>0</v>
      </c>
      <c r="DI49" s="1428" t="s">
        <v>1701</v>
      </c>
      <c r="DJ49" s="1429"/>
      <c r="DK49" s="9">
        <v>36</v>
      </c>
      <c r="DL49" s="795">
        <f t="shared" si="3"/>
        <v>0</v>
      </c>
      <c r="DM49" s="820">
        <f t="shared" si="3"/>
        <v>0</v>
      </c>
      <c r="DN49" s="796">
        <f t="shared" si="3"/>
        <v>0</v>
      </c>
    </row>
    <row r="50" spans="1:118" ht="20.25" customHeight="1" thickBot="1">
      <c r="A50" s="1438" t="s">
        <v>1702</v>
      </c>
      <c r="B50" s="1439"/>
      <c r="C50" s="618">
        <v>37</v>
      </c>
      <c r="D50" s="835">
        <f t="shared" si="10"/>
        <v>0</v>
      </c>
      <c r="E50" s="836">
        <f t="shared" si="11"/>
        <v>0</v>
      </c>
      <c r="F50" s="837">
        <f t="shared" si="11"/>
        <v>0</v>
      </c>
      <c r="G50" s="619">
        <v>0</v>
      </c>
      <c r="H50" s="793">
        <f t="shared" si="12"/>
        <v>0</v>
      </c>
      <c r="I50" s="620">
        <v>0</v>
      </c>
      <c r="J50" s="619">
        <v>0</v>
      </c>
      <c r="K50" s="793">
        <f t="shared" si="13"/>
        <v>0</v>
      </c>
      <c r="L50" s="620">
        <v>0</v>
      </c>
      <c r="M50" s="619">
        <v>0</v>
      </c>
      <c r="N50" s="793">
        <f t="shared" si="14"/>
        <v>0</v>
      </c>
      <c r="O50" s="620">
        <v>0</v>
      </c>
      <c r="P50" s="619">
        <v>0</v>
      </c>
      <c r="Q50" s="793">
        <f>+P5-R5</f>
        <v>0</v>
      </c>
      <c r="R50" s="620">
        <v>0</v>
      </c>
      <c r="S50" s="619">
        <v>0</v>
      </c>
      <c r="T50" s="793">
        <f>+S5-U5</f>
        <v>0</v>
      </c>
      <c r="U50" s="620">
        <v>0</v>
      </c>
      <c r="V50" s="621">
        <v>0</v>
      </c>
      <c r="W50" s="793">
        <f t="shared" si="17"/>
        <v>0</v>
      </c>
      <c r="X50" s="622">
        <v>0</v>
      </c>
      <c r="Y50" s="619">
        <v>0</v>
      </c>
      <c r="Z50" s="793">
        <f t="shared" si="18"/>
        <v>0</v>
      </c>
      <c r="AA50" s="620">
        <v>0</v>
      </c>
      <c r="AB50" s="619">
        <v>0</v>
      </c>
      <c r="AC50" s="793">
        <f t="shared" si="19"/>
        <v>0</v>
      </c>
      <c r="AD50" s="620">
        <v>0</v>
      </c>
      <c r="AE50" s="619">
        <v>0</v>
      </c>
      <c r="AF50" s="793">
        <f t="shared" si="20"/>
        <v>0</v>
      </c>
      <c r="AG50" s="620">
        <v>0</v>
      </c>
      <c r="AH50" s="619">
        <v>0</v>
      </c>
      <c r="AI50" s="793">
        <f t="shared" si="21"/>
        <v>0</v>
      </c>
      <c r="AJ50" s="620">
        <v>0</v>
      </c>
      <c r="AK50" s="621">
        <v>0</v>
      </c>
      <c r="AL50" s="793">
        <f t="shared" si="22"/>
        <v>0</v>
      </c>
      <c r="AM50" s="622">
        <v>0</v>
      </c>
      <c r="AN50" s="619">
        <v>0</v>
      </c>
      <c r="AO50" s="793">
        <f t="shared" si="23"/>
        <v>0</v>
      </c>
      <c r="AP50" s="620">
        <v>0</v>
      </c>
      <c r="AQ50" s="619">
        <v>0</v>
      </c>
      <c r="AR50" s="793">
        <f t="shared" si="24"/>
        <v>0</v>
      </c>
      <c r="AS50" s="620">
        <v>0</v>
      </c>
      <c r="AT50" s="619">
        <v>0</v>
      </c>
      <c r="AU50" s="793">
        <f t="shared" si="25"/>
        <v>0</v>
      </c>
      <c r="AV50" s="620">
        <v>0</v>
      </c>
      <c r="AW50" s="619">
        <v>0</v>
      </c>
      <c r="AX50" s="793">
        <f t="shared" si="26"/>
        <v>0</v>
      </c>
      <c r="AY50" s="620">
        <v>0</v>
      </c>
      <c r="AZ50" s="619">
        <v>0</v>
      </c>
      <c r="BA50" s="793">
        <f t="shared" si="27"/>
        <v>0</v>
      </c>
      <c r="BB50" s="620">
        <v>0</v>
      </c>
      <c r="BC50" s="619">
        <v>0</v>
      </c>
      <c r="BD50" s="793">
        <f t="shared" si="28"/>
        <v>0</v>
      </c>
      <c r="BE50" s="620">
        <v>0</v>
      </c>
      <c r="BF50" s="621">
        <v>0</v>
      </c>
      <c r="BG50" s="793">
        <f t="shared" si="29"/>
        <v>0</v>
      </c>
      <c r="BH50" s="622">
        <v>0</v>
      </c>
      <c r="BI50" s="619">
        <v>0</v>
      </c>
      <c r="BJ50" s="793">
        <f t="shared" si="30"/>
        <v>0</v>
      </c>
      <c r="BK50" s="620">
        <v>0</v>
      </c>
      <c r="BL50" s="619">
        <v>0</v>
      </c>
      <c r="BM50" s="793">
        <f t="shared" si="31"/>
        <v>0</v>
      </c>
      <c r="BN50" s="620">
        <v>0</v>
      </c>
      <c r="BO50" s="619">
        <v>0</v>
      </c>
      <c r="BP50" s="793">
        <f t="shared" si="32"/>
        <v>0</v>
      </c>
      <c r="BQ50" s="620">
        <v>0</v>
      </c>
      <c r="BR50" s="621">
        <v>0</v>
      </c>
      <c r="BS50" s="793">
        <f t="shared" si="33"/>
        <v>0</v>
      </c>
      <c r="BT50" s="622">
        <v>0</v>
      </c>
      <c r="BU50" s="619">
        <v>0</v>
      </c>
      <c r="BV50" s="793">
        <f t="shared" si="34"/>
        <v>0</v>
      </c>
      <c r="BW50" s="620">
        <v>0</v>
      </c>
      <c r="BX50" s="621">
        <v>0</v>
      </c>
      <c r="BY50" s="793">
        <f t="shared" si="35"/>
        <v>0</v>
      </c>
      <c r="BZ50" s="622">
        <v>0</v>
      </c>
      <c r="CA50" s="619">
        <v>0</v>
      </c>
      <c r="CB50" s="793">
        <f t="shared" si="36"/>
        <v>0</v>
      </c>
      <c r="CC50" s="620">
        <v>0</v>
      </c>
      <c r="CD50" s="619">
        <v>0</v>
      </c>
      <c r="CE50" s="793">
        <f t="shared" si="37"/>
        <v>0</v>
      </c>
      <c r="CF50" s="620">
        <v>0</v>
      </c>
      <c r="CG50" s="619">
        <v>0</v>
      </c>
      <c r="CH50" s="793">
        <f t="shared" si="38"/>
        <v>0</v>
      </c>
      <c r="CI50" s="620">
        <v>0</v>
      </c>
      <c r="CJ50" s="619">
        <v>0</v>
      </c>
      <c r="CK50" s="793">
        <f t="shared" si="39"/>
        <v>0</v>
      </c>
      <c r="CL50" s="620">
        <v>0</v>
      </c>
      <c r="CM50" s="619">
        <v>0</v>
      </c>
      <c r="CN50" s="793">
        <f t="shared" si="40"/>
        <v>0</v>
      </c>
      <c r="CO50" s="620">
        <v>0</v>
      </c>
      <c r="CP50" s="619">
        <v>0</v>
      </c>
      <c r="CQ50" s="793">
        <f t="shared" si="41"/>
        <v>0</v>
      </c>
      <c r="CR50" s="620">
        <v>0</v>
      </c>
      <c r="DI50" s="1440" t="s">
        <v>1702</v>
      </c>
      <c r="DJ50" s="1441"/>
      <c r="DK50" s="623">
        <v>37</v>
      </c>
      <c r="DL50" s="825">
        <f t="shared" si="3"/>
        <v>0</v>
      </c>
      <c r="DM50" s="826">
        <f t="shared" si="3"/>
        <v>0</v>
      </c>
      <c r="DN50" s="799">
        <f t="shared" si="3"/>
        <v>0</v>
      </c>
    </row>
    <row r="51" spans="1:118" ht="14.4" thickTop="1"/>
    <row r="53" spans="1:118">
      <c r="Z53" s="624"/>
    </row>
    <row r="54" spans="1:118">
      <c r="A54" s="589" t="s">
        <v>1703</v>
      </c>
      <c r="B54" s="2"/>
      <c r="C54" s="913"/>
      <c r="D54" s="2"/>
      <c r="E54" s="2"/>
      <c r="F54" s="2"/>
      <c r="G54" s="2"/>
    </row>
    <row r="55" spans="1:118" ht="14.4" thickBot="1">
      <c r="A55" s="2" t="s">
        <v>3</v>
      </c>
      <c r="B55" s="2"/>
      <c r="C55" s="2"/>
      <c r="D55" s="2"/>
      <c r="E55" s="2"/>
      <c r="F55" s="2"/>
      <c r="G55" s="2"/>
    </row>
    <row r="56" spans="1:118" ht="18.75" customHeight="1" thickBot="1">
      <c r="A56" s="1398" t="s">
        <v>1639</v>
      </c>
      <c r="B56" s="1399"/>
      <c r="C56" s="1402" t="s">
        <v>1640</v>
      </c>
      <c r="D56" s="1374" t="s">
        <v>22</v>
      </c>
      <c r="E56" s="1375"/>
      <c r="F56" s="1376"/>
      <c r="G56" s="625" t="s">
        <v>1704</v>
      </c>
      <c r="H56" s="625"/>
      <c r="I56" s="625"/>
      <c r="J56" s="625"/>
      <c r="K56" s="625"/>
      <c r="L56" s="625"/>
      <c r="M56" s="625"/>
      <c r="N56" s="625"/>
      <c r="O56" s="625"/>
      <c r="P56" s="625"/>
      <c r="Q56" s="625"/>
      <c r="R56" s="625"/>
      <c r="S56" s="625"/>
      <c r="T56" s="625"/>
      <c r="U56" s="625"/>
      <c r="V56" s="625"/>
      <c r="W56" s="625"/>
      <c r="X56" s="625"/>
      <c r="Y56" s="1442" t="s">
        <v>1705</v>
      </c>
      <c r="Z56" s="1443"/>
      <c r="AA56" s="1443"/>
      <c r="AB56" s="1443"/>
      <c r="AC56" s="1443"/>
      <c r="AD56" s="1444"/>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row>
    <row r="57" spans="1:118" ht="81" customHeight="1">
      <c r="A57" s="1400"/>
      <c r="B57" s="1368"/>
      <c r="C57" s="1372"/>
      <c r="D57" s="1380" t="s">
        <v>22</v>
      </c>
      <c r="E57" s="1383" t="s">
        <v>1642</v>
      </c>
      <c r="F57" s="1386" t="s">
        <v>1643</v>
      </c>
      <c r="G57" s="1359" t="s">
        <v>1706</v>
      </c>
      <c r="H57" s="1360"/>
      <c r="I57" s="1361"/>
      <c r="J57" s="1359" t="s">
        <v>1210</v>
      </c>
      <c r="K57" s="1360"/>
      <c r="L57" s="1361"/>
      <c r="M57" s="1359" t="s">
        <v>1209</v>
      </c>
      <c r="N57" s="1360"/>
      <c r="O57" s="1361"/>
      <c r="P57" s="1359" t="s">
        <v>1208</v>
      </c>
      <c r="Q57" s="1360"/>
      <c r="R57" s="1361"/>
      <c r="S57" s="1359" t="s">
        <v>1707</v>
      </c>
      <c r="T57" s="1360"/>
      <c r="U57" s="1361"/>
      <c r="V57" s="1359" t="s">
        <v>1206</v>
      </c>
      <c r="W57" s="1360"/>
      <c r="X57" s="1361"/>
      <c r="Y57" s="1389" t="s">
        <v>1</v>
      </c>
      <c r="Z57" s="1390"/>
      <c r="AA57" s="1391"/>
      <c r="AB57" s="1447" t="s">
        <v>1708</v>
      </c>
      <c r="AC57" s="1448"/>
      <c r="AD57" s="144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row>
    <row r="58" spans="1:118" ht="18.75" customHeight="1">
      <c r="A58" s="1400"/>
      <c r="B58" s="1368"/>
      <c r="C58" s="1372"/>
      <c r="D58" s="1381"/>
      <c r="E58" s="1384"/>
      <c r="F58" s="1387"/>
      <c r="G58" s="1395" t="s">
        <v>1</v>
      </c>
      <c r="H58" s="1344" t="s">
        <v>37</v>
      </c>
      <c r="I58" s="1397"/>
      <c r="J58" s="1395" t="s">
        <v>1</v>
      </c>
      <c r="K58" s="1344" t="s">
        <v>37</v>
      </c>
      <c r="L58" s="1397"/>
      <c r="M58" s="1395" t="s">
        <v>1</v>
      </c>
      <c r="N58" s="1344" t="s">
        <v>37</v>
      </c>
      <c r="O58" s="1397"/>
      <c r="P58" s="1395" t="s">
        <v>1</v>
      </c>
      <c r="Q58" s="1344" t="s">
        <v>37</v>
      </c>
      <c r="R58" s="1397"/>
      <c r="S58" s="1395" t="s">
        <v>1</v>
      </c>
      <c r="T58" s="1344" t="s">
        <v>37</v>
      </c>
      <c r="U58" s="1397"/>
      <c r="V58" s="1395" t="s">
        <v>1</v>
      </c>
      <c r="W58" s="1344" t="s">
        <v>37</v>
      </c>
      <c r="X58" s="1397"/>
      <c r="Y58" s="1395" t="s">
        <v>1</v>
      </c>
      <c r="Z58" s="1344" t="s">
        <v>37</v>
      </c>
      <c r="AA58" s="1397"/>
      <c r="AB58" s="1395" t="s">
        <v>1</v>
      </c>
      <c r="AC58" s="1344" t="s">
        <v>37</v>
      </c>
      <c r="AD58" s="1397"/>
      <c r="AE58" s="396"/>
      <c r="AF58" s="29"/>
      <c r="AG58" s="29"/>
      <c r="AH58" s="396"/>
      <c r="AI58" s="29"/>
      <c r="AJ58" s="29"/>
      <c r="AK58" s="396"/>
      <c r="AL58" s="29"/>
      <c r="AM58" s="29"/>
      <c r="AN58" s="396"/>
      <c r="AO58" s="29"/>
      <c r="AP58" s="29"/>
      <c r="AQ58" s="396"/>
      <c r="AR58" s="29"/>
      <c r="AS58" s="29"/>
      <c r="AT58" s="396"/>
      <c r="AU58" s="29"/>
      <c r="AV58" s="29"/>
      <c r="AW58" s="396"/>
      <c r="AX58" s="29"/>
      <c r="AY58" s="29"/>
      <c r="AZ58" s="396"/>
      <c r="BA58" s="29"/>
      <c r="BB58" s="29"/>
      <c r="BC58" s="396"/>
      <c r="BD58" s="29"/>
      <c r="BE58" s="29"/>
      <c r="BF58" s="396"/>
      <c r="BG58" s="29"/>
      <c r="BH58" s="29"/>
      <c r="BI58" s="396"/>
      <c r="BJ58" s="29"/>
      <c r="BK58" s="29"/>
      <c r="BL58" s="396"/>
      <c r="BM58" s="29"/>
      <c r="BN58" s="29"/>
      <c r="BO58" s="396"/>
      <c r="BP58" s="29"/>
      <c r="BQ58" s="29"/>
      <c r="BR58" s="396"/>
      <c r="BS58" s="29"/>
      <c r="BT58" s="29"/>
      <c r="BU58" s="396"/>
      <c r="BV58" s="29"/>
      <c r="BW58" s="29"/>
      <c r="BX58" s="396"/>
      <c r="BY58" s="29"/>
      <c r="BZ58" s="29"/>
      <c r="CA58" s="396"/>
      <c r="CB58" s="29"/>
      <c r="CC58" s="29"/>
      <c r="CD58" s="396"/>
      <c r="CE58" s="29"/>
      <c r="CF58" s="29"/>
      <c r="CG58" s="396"/>
      <c r="CH58" s="29"/>
      <c r="CI58" s="29"/>
      <c r="CJ58" s="396"/>
      <c r="CK58" s="29"/>
      <c r="CL58" s="29"/>
      <c r="CM58" s="396"/>
      <c r="CN58" s="29"/>
      <c r="CO58" s="29"/>
    </row>
    <row r="59" spans="1:118" ht="18.75" customHeight="1">
      <c r="A59" s="1401"/>
      <c r="B59" s="1370"/>
      <c r="C59" s="1373"/>
      <c r="D59" s="1396"/>
      <c r="E59" s="1445"/>
      <c r="F59" s="1446"/>
      <c r="G59" s="1396"/>
      <c r="H59" s="543" t="s">
        <v>1660</v>
      </c>
      <c r="I59" s="593" t="s">
        <v>1661</v>
      </c>
      <c r="J59" s="1396"/>
      <c r="K59" s="543" t="s">
        <v>1660</v>
      </c>
      <c r="L59" s="593" t="s">
        <v>1661</v>
      </c>
      <c r="M59" s="1396"/>
      <c r="N59" s="543" t="s">
        <v>1660</v>
      </c>
      <c r="O59" s="593" t="s">
        <v>1661</v>
      </c>
      <c r="P59" s="1396"/>
      <c r="Q59" s="543" t="s">
        <v>1660</v>
      </c>
      <c r="R59" s="593" t="s">
        <v>1661</v>
      </c>
      <c r="S59" s="1396"/>
      <c r="T59" s="543" t="s">
        <v>1660</v>
      </c>
      <c r="U59" s="593" t="s">
        <v>1661</v>
      </c>
      <c r="V59" s="1396"/>
      <c r="W59" s="543" t="s">
        <v>1660</v>
      </c>
      <c r="X59" s="593" t="s">
        <v>1661</v>
      </c>
      <c r="Y59" s="1396"/>
      <c r="Z59" s="543" t="s">
        <v>1660</v>
      </c>
      <c r="AA59" s="593" t="s">
        <v>1661</v>
      </c>
      <c r="AB59" s="1396"/>
      <c r="AC59" s="543" t="s">
        <v>1660</v>
      </c>
      <c r="AD59" s="593" t="s">
        <v>1661</v>
      </c>
      <c r="AE59" s="396"/>
      <c r="AF59" s="626"/>
      <c r="AG59" s="626"/>
      <c r="AH59" s="396"/>
      <c r="AI59" s="626"/>
      <c r="AJ59" s="626"/>
      <c r="AK59" s="396"/>
      <c r="AL59" s="626"/>
      <c r="AM59" s="626"/>
      <c r="AN59" s="396"/>
      <c r="AO59" s="626"/>
      <c r="AP59" s="626"/>
      <c r="AQ59" s="396"/>
      <c r="AR59" s="626"/>
      <c r="AS59" s="626"/>
      <c r="AT59" s="396"/>
      <c r="AU59" s="626"/>
      <c r="AV59" s="626"/>
      <c r="AW59" s="396"/>
      <c r="AX59" s="626"/>
      <c r="AY59" s="626"/>
      <c r="AZ59" s="396"/>
      <c r="BA59" s="626"/>
      <c r="BB59" s="626"/>
      <c r="BC59" s="396"/>
      <c r="BD59" s="626"/>
      <c r="BE59" s="626"/>
      <c r="BF59" s="396"/>
      <c r="BG59" s="626"/>
      <c r="BH59" s="626"/>
      <c r="BI59" s="396"/>
      <c r="BJ59" s="626"/>
      <c r="BK59" s="626"/>
      <c r="BL59" s="396"/>
      <c r="BM59" s="626"/>
      <c r="BN59" s="626"/>
      <c r="BO59" s="396"/>
      <c r="BP59" s="626"/>
      <c r="BQ59" s="626"/>
      <c r="BR59" s="396"/>
      <c r="BS59" s="626"/>
      <c r="BT59" s="626"/>
      <c r="BU59" s="396"/>
      <c r="BV59" s="626"/>
      <c r="BW59" s="626"/>
      <c r="BX59" s="396"/>
      <c r="BY59" s="626"/>
      <c r="BZ59" s="626"/>
      <c r="CA59" s="396"/>
      <c r="CB59" s="626"/>
      <c r="CC59" s="626"/>
      <c r="CD59" s="396"/>
      <c r="CE59" s="626"/>
      <c r="CF59" s="626"/>
      <c r="CG59" s="396"/>
      <c r="CH59" s="626"/>
      <c r="CI59" s="626"/>
      <c r="CJ59" s="396"/>
      <c r="CK59" s="626"/>
      <c r="CL59" s="626"/>
      <c r="CM59" s="396"/>
      <c r="CN59" s="626"/>
      <c r="CO59" s="626"/>
    </row>
    <row r="60" spans="1:118">
      <c r="A60" s="1421" t="s">
        <v>2</v>
      </c>
      <c r="B60" s="1281"/>
      <c r="C60" s="598" t="s">
        <v>3</v>
      </c>
      <c r="D60" s="627">
        <v>1</v>
      </c>
      <c r="E60" s="4">
        <v>2</v>
      </c>
      <c r="F60" s="53">
        <v>3</v>
      </c>
      <c r="G60" s="628">
        <v>4</v>
      </c>
      <c r="H60" s="4">
        <v>5</v>
      </c>
      <c r="I60" s="53">
        <v>6</v>
      </c>
      <c r="J60" s="628">
        <v>7</v>
      </c>
      <c r="K60" s="4">
        <v>8</v>
      </c>
      <c r="L60" s="53">
        <v>9</v>
      </c>
      <c r="M60" s="628">
        <v>10</v>
      </c>
      <c r="N60" s="4">
        <v>11</v>
      </c>
      <c r="O60" s="53">
        <v>12</v>
      </c>
      <c r="P60" s="628">
        <v>13</v>
      </c>
      <c r="Q60" s="4">
        <v>14</v>
      </c>
      <c r="R60" s="53">
        <v>15</v>
      </c>
      <c r="S60" s="628">
        <v>16</v>
      </c>
      <c r="T60" s="4">
        <v>17</v>
      </c>
      <c r="U60" s="53">
        <v>18</v>
      </c>
      <c r="V60" s="628">
        <v>19</v>
      </c>
      <c r="W60" s="4">
        <v>20</v>
      </c>
      <c r="X60" s="53">
        <v>21</v>
      </c>
      <c r="Y60" s="629">
        <v>22</v>
      </c>
      <c r="Z60" s="4">
        <v>23</v>
      </c>
      <c r="AA60" s="53">
        <v>24</v>
      </c>
      <c r="AB60" s="629">
        <v>25</v>
      </c>
      <c r="AC60" s="4">
        <v>26</v>
      </c>
      <c r="AD60" s="53">
        <v>27</v>
      </c>
      <c r="AE60" s="630"/>
      <c r="AF60" s="43"/>
      <c r="AG60" s="43"/>
      <c r="AH60" s="630"/>
      <c r="AI60" s="43"/>
      <c r="AJ60" s="43"/>
      <c r="AK60" s="630"/>
      <c r="AL60" s="43"/>
      <c r="AM60" s="43"/>
      <c r="AN60" s="630"/>
      <c r="AO60" s="43"/>
      <c r="AP60" s="43"/>
      <c r="AQ60" s="630"/>
      <c r="AR60" s="43"/>
      <c r="AS60" s="43"/>
      <c r="AT60" s="630"/>
      <c r="AU60" s="43"/>
      <c r="AV60" s="43"/>
      <c r="AW60" s="630"/>
      <c r="AX60" s="43"/>
      <c r="AY60" s="43"/>
      <c r="AZ60" s="630"/>
      <c r="BA60" s="43"/>
      <c r="BB60" s="43"/>
      <c r="BC60" s="630"/>
      <c r="BD60" s="43"/>
      <c r="BE60" s="43"/>
      <c r="BF60" s="630"/>
      <c r="BG60" s="43"/>
      <c r="BH60" s="43"/>
      <c r="BI60" s="630"/>
      <c r="BJ60" s="43"/>
      <c r="BK60" s="43"/>
      <c r="BL60" s="630"/>
      <c r="BM60" s="43"/>
      <c r="BN60" s="43"/>
      <c r="BO60" s="630"/>
      <c r="BP60" s="43"/>
      <c r="BQ60" s="43"/>
      <c r="BR60" s="630"/>
      <c r="BS60" s="43"/>
      <c r="BT60" s="43"/>
      <c r="BU60" s="630"/>
      <c r="BV60" s="43"/>
      <c r="BW60" s="43"/>
      <c r="BX60" s="630"/>
      <c r="BY60" s="43"/>
      <c r="BZ60" s="43"/>
      <c r="CA60" s="630"/>
      <c r="CB60" s="43"/>
      <c r="CC60" s="43"/>
      <c r="CD60" s="630"/>
      <c r="CE60" s="43"/>
      <c r="CF60" s="43"/>
      <c r="CG60" s="630"/>
      <c r="CH60" s="43"/>
      <c r="CI60" s="43"/>
      <c r="CJ60" s="630"/>
      <c r="CK60" s="43"/>
      <c r="CL60" s="43"/>
      <c r="CM60" s="630"/>
      <c r="CN60" s="43"/>
      <c r="CO60" s="43"/>
    </row>
    <row r="61" spans="1:118" s="2" customFormat="1" ht="20.25" customHeight="1" thickBot="1">
      <c r="A61" s="1450" t="s">
        <v>1709</v>
      </c>
      <c r="B61" s="1451"/>
      <c r="C61" s="612">
        <v>1</v>
      </c>
      <c r="D61" s="789">
        <f>+D62+SUM(D94:D97)</f>
        <v>0</v>
      </c>
      <c r="E61" s="790">
        <f t="shared" ref="E61:AD61" si="42">+E62+SUM(E94:E97)</f>
        <v>0</v>
      </c>
      <c r="F61" s="839">
        <f t="shared" si="42"/>
        <v>0</v>
      </c>
      <c r="G61" s="789">
        <f t="shared" si="42"/>
        <v>0</v>
      </c>
      <c r="H61" s="790">
        <f t="shared" si="42"/>
        <v>0</v>
      </c>
      <c r="I61" s="839">
        <f t="shared" si="42"/>
        <v>0</v>
      </c>
      <c r="J61" s="789">
        <f>+J62+SUM(J94:J97)</f>
        <v>0</v>
      </c>
      <c r="K61" s="790">
        <f>+K62+SUM(K94:K97)</f>
        <v>0</v>
      </c>
      <c r="L61" s="839">
        <f>+L62+SUM(L94:L97)</f>
        <v>0</v>
      </c>
      <c r="M61" s="789">
        <f t="shared" si="42"/>
        <v>0</v>
      </c>
      <c r="N61" s="790">
        <f t="shared" si="42"/>
        <v>0</v>
      </c>
      <c r="O61" s="839">
        <f t="shared" si="42"/>
        <v>0</v>
      </c>
      <c r="P61" s="789">
        <f t="shared" si="42"/>
        <v>0</v>
      </c>
      <c r="Q61" s="790">
        <f t="shared" si="42"/>
        <v>0</v>
      </c>
      <c r="R61" s="839">
        <f t="shared" si="42"/>
        <v>0</v>
      </c>
      <c r="S61" s="789">
        <f t="shared" si="42"/>
        <v>0</v>
      </c>
      <c r="T61" s="790">
        <f t="shared" si="42"/>
        <v>0</v>
      </c>
      <c r="U61" s="839">
        <f t="shared" si="42"/>
        <v>0</v>
      </c>
      <c r="V61" s="789">
        <f t="shared" si="42"/>
        <v>0</v>
      </c>
      <c r="W61" s="790">
        <f t="shared" si="42"/>
        <v>0</v>
      </c>
      <c r="X61" s="839">
        <f t="shared" si="42"/>
        <v>0</v>
      </c>
      <c r="Y61" s="789">
        <f t="shared" si="42"/>
        <v>0</v>
      </c>
      <c r="Z61" s="790">
        <f t="shared" si="42"/>
        <v>0</v>
      </c>
      <c r="AA61" s="839">
        <f t="shared" si="42"/>
        <v>0</v>
      </c>
      <c r="AB61" s="789">
        <f t="shared" si="42"/>
        <v>0</v>
      </c>
      <c r="AC61" s="790">
        <f t="shared" si="42"/>
        <v>0</v>
      </c>
      <c r="AD61" s="839">
        <f t="shared" si="42"/>
        <v>0</v>
      </c>
      <c r="AE61" s="370"/>
      <c r="AF61" s="370"/>
      <c r="AG61" s="370"/>
      <c r="AH61" s="370"/>
      <c r="AI61" s="370"/>
      <c r="AJ61" s="370"/>
      <c r="AK61" s="370"/>
      <c r="AL61" s="370"/>
      <c r="AM61" s="370"/>
      <c r="AN61" s="370"/>
      <c r="AO61" s="370"/>
      <c r="AP61" s="370"/>
      <c r="AQ61" s="370"/>
      <c r="AR61" s="370"/>
      <c r="AS61" s="370"/>
      <c r="AT61" s="370"/>
      <c r="AU61" s="370"/>
      <c r="AV61" s="370"/>
      <c r="AW61" s="370"/>
      <c r="AX61" s="370"/>
      <c r="AY61" s="370"/>
      <c r="AZ61" s="370"/>
      <c r="BA61" s="370"/>
      <c r="BB61" s="370"/>
      <c r="BC61" s="370"/>
      <c r="BD61" s="370"/>
      <c r="BE61" s="370"/>
      <c r="BF61" s="370"/>
      <c r="BI61" s="370"/>
      <c r="BL61" s="370"/>
      <c r="BO61" s="370"/>
      <c r="BR61" s="370"/>
      <c r="BU61" s="370"/>
      <c r="BX61" s="370"/>
      <c r="CA61" s="370"/>
      <c r="CD61" s="370"/>
      <c r="CG61" s="370"/>
      <c r="CJ61" s="370"/>
      <c r="CM61" s="370"/>
      <c r="DI61" s="27"/>
      <c r="DJ61" s="27"/>
      <c r="DK61" s="27"/>
      <c r="DL61" s="27"/>
      <c r="DM61" s="27"/>
      <c r="DN61" s="27"/>
    </row>
    <row r="62" spans="1:118" s="2" customFormat="1" ht="31.5" customHeight="1" thickTop="1" thickBot="1">
      <c r="A62" s="1452" t="s">
        <v>1710</v>
      </c>
      <c r="B62" s="1453"/>
      <c r="C62" s="631">
        <v>2</v>
      </c>
      <c r="D62" s="789">
        <f t="shared" ref="D62:AD62" si="43">+D63+SUM(D81:D93)</f>
        <v>0</v>
      </c>
      <c r="E62" s="790">
        <f t="shared" si="43"/>
        <v>0</v>
      </c>
      <c r="F62" s="839">
        <f t="shared" si="43"/>
        <v>0</v>
      </c>
      <c r="G62" s="789">
        <f t="shared" si="43"/>
        <v>0</v>
      </c>
      <c r="H62" s="790">
        <f t="shared" si="43"/>
        <v>0</v>
      </c>
      <c r="I62" s="839">
        <f t="shared" si="43"/>
        <v>0</v>
      </c>
      <c r="J62" s="789">
        <f t="shared" si="43"/>
        <v>0</v>
      </c>
      <c r="K62" s="790">
        <f t="shared" si="43"/>
        <v>0</v>
      </c>
      <c r="L62" s="839">
        <f t="shared" si="43"/>
        <v>0</v>
      </c>
      <c r="M62" s="789">
        <f t="shared" si="43"/>
        <v>0</v>
      </c>
      <c r="N62" s="790">
        <f t="shared" si="43"/>
        <v>0</v>
      </c>
      <c r="O62" s="839">
        <f t="shared" si="43"/>
        <v>0</v>
      </c>
      <c r="P62" s="789">
        <f t="shared" si="43"/>
        <v>0</v>
      </c>
      <c r="Q62" s="790">
        <f t="shared" si="43"/>
        <v>0</v>
      </c>
      <c r="R62" s="839">
        <f t="shared" si="43"/>
        <v>0</v>
      </c>
      <c r="S62" s="789">
        <f t="shared" si="43"/>
        <v>0</v>
      </c>
      <c r="T62" s="790">
        <f t="shared" si="43"/>
        <v>0</v>
      </c>
      <c r="U62" s="839">
        <f t="shared" si="43"/>
        <v>0</v>
      </c>
      <c r="V62" s="789">
        <f t="shared" si="43"/>
        <v>0</v>
      </c>
      <c r="W62" s="790">
        <f t="shared" si="43"/>
        <v>0</v>
      </c>
      <c r="X62" s="839">
        <f t="shared" si="43"/>
        <v>0</v>
      </c>
      <c r="Y62" s="789">
        <f t="shared" si="43"/>
        <v>0</v>
      </c>
      <c r="Z62" s="790">
        <f t="shared" si="43"/>
        <v>0</v>
      </c>
      <c r="AA62" s="839">
        <f t="shared" si="43"/>
        <v>0</v>
      </c>
      <c r="AB62" s="789">
        <f t="shared" si="43"/>
        <v>0</v>
      </c>
      <c r="AC62" s="790">
        <f t="shared" si="43"/>
        <v>0</v>
      </c>
      <c r="AD62" s="839">
        <f t="shared" si="43"/>
        <v>0</v>
      </c>
      <c r="AE62" s="370"/>
      <c r="AF62" s="370"/>
      <c r="AG62" s="370"/>
      <c r="AH62" s="21"/>
      <c r="AI62" s="370"/>
      <c r="AJ62" s="370"/>
      <c r="AK62" s="370"/>
      <c r="AL62" s="370"/>
      <c r="AM62" s="370"/>
      <c r="AN62" s="370"/>
      <c r="AO62" s="370"/>
      <c r="AP62" s="370"/>
      <c r="AQ62" s="370"/>
      <c r="AR62" s="370"/>
      <c r="AS62" s="370"/>
      <c r="AT62" s="370"/>
      <c r="AU62" s="370"/>
      <c r="AV62" s="370"/>
      <c r="AW62" s="370"/>
      <c r="AX62" s="370"/>
      <c r="AY62" s="370"/>
      <c r="AZ62" s="370"/>
      <c r="BA62" s="370"/>
      <c r="BB62" s="370"/>
      <c r="BC62" s="370"/>
      <c r="BD62" s="370"/>
      <c r="BE62" s="370"/>
      <c r="BF62" s="370"/>
      <c r="BI62" s="370"/>
      <c r="BL62" s="370"/>
      <c r="BO62" s="370"/>
      <c r="BR62" s="370"/>
      <c r="BU62" s="370"/>
      <c r="BX62" s="370"/>
      <c r="CA62" s="370"/>
      <c r="CD62" s="370"/>
      <c r="CG62" s="370"/>
      <c r="CJ62" s="370"/>
      <c r="CM62" s="370"/>
      <c r="DI62" s="27"/>
      <c r="DJ62" s="27"/>
      <c r="DK62" s="27"/>
      <c r="DL62" s="27"/>
      <c r="DM62" s="27"/>
      <c r="DN62" s="27"/>
    </row>
    <row r="63" spans="1:118" s="2" customFormat="1" ht="20.25" customHeight="1" thickTop="1" thickBot="1">
      <c r="A63" s="1452" t="s">
        <v>1711</v>
      </c>
      <c r="B63" s="1453"/>
      <c r="C63" s="631">
        <v>3</v>
      </c>
      <c r="D63" s="840">
        <f>SUM(D64:D80)-D75</f>
        <v>0</v>
      </c>
      <c r="E63" s="841">
        <f t="shared" ref="E63:AD63" si="44">SUM(E64:E80)-E75</f>
        <v>0</v>
      </c>
      <c r="F63" s="842">
        <f t="shared" si="44"/>
        <v>0</v>
      </c>
      <c r="G63" s="789">
        <f t="shared" si="44"/>
        <v>0</v>
      </c>
      <c r="H63" s="790">
        <f t="shared" si="44"/>
        <v>0</v>
      </c>
      <c r="I63" s="839">
        <f t="shared" si="44"/>
        <v>0</v>
      </c>
      <c r="J63" s="789">
        <f>SUM(J64:J80)-J75</f>
        <v>0</v>
      </c>
      <c r="K63" s="790">
        <f>SUM(K64:K80)-K75</f>
        <v>0</v>
      </c>
      <c r="L63" s="839">
        <f>SUM(L64:L80)-L75</f>
        <v>0</v>
      </c>
      <c r="M63" s="789">
        <f t="shared" si="44"/>
        <v>0</v>
      </c>
      <c r="N63" s="790">
        <f t="shared" si="44"/>
        <v>0</v>
      </c>
      <c r="O63" s="839">
        <f t="shared" si="44"/>
        <v>0</v>
      </c>
      <c r="P63" s="789">
        <f t="shared" si="44"/>
        <v>0</v>
      </c>
      <c r="Q63" s="790">
        <f t="shared" si="44"/>
        <v>0</v>
      </c>
      <c r="R63" s="839">
        <f t="shared" si="44"/>
        <v>0</v>
      </c>
      <c r="S63" s="789">
        <f t="shared" si="44"/>
        <v>0</v>
      </c>
      <c r="T63" s="790">
        <f t="shared" si="44"/>
        <v>0</v>
      </c>
      <c r="U63" s="839">
        <f t="shared" si="44"/>
        <v>0</v>
      </c>
      <c r="V63" s="789">
        <f t="shared" si="44"/>
        <v>0</v>
      </c>
      <c r="W63" s="790">
        <f t="shared" si="44"/>
        <v>0</v>
      </c>
      <c r="X63" s="839">
        <f t="shared" si="44"/>
        <v>0</v>
      </c>
      <c r="Y63" s="789">
        <f t="shared" si="44"/>
        <v>0</v>
      </c>
      <c r="Z63" s="790">
        <f t="shared" si="44"/>
        <v>0</v>
      </c>
      <c r="AA63" s="839">
        <f t="shared" si="44"/>
        <v>0</v>
      </c>
      <c r="AB63" s="789">
        <f t="shared" si="44"/>
        <v>0</v>
      </c>
      <c r="AC63" s="790">
        <f t="shared" si="44"/>
        <v>0</v>
      </c>
      <c r="AD63" s="839">
        <f t="shared" si="44"/>
        <v>0</v>
      </c>
      <c r="AE63" s="370"/>
      <c r="AF63" s="370"/>
      <c r="AG63" s="370"/>
      <c r="AH63" s="370"/>
      <c r="AI63" s="370"/>
      <c r="AJ63" s="370"/>
      <c r="AK63" s="370"/>
      <c r="AL63" s="370"/>
      <c r="AM63" s="370"/>
      <c r="AN63" s="370"/>
      <c r="AO63" s="370"/>
      <c r="AP63" s="370"/>
      <c r="AQ63" s="370"/>
      <c r="AR63" s="370"/>
      <c r="AS63" s="370"/>
      <c r="AT63" s="370"/>
      <c r="AU63" s="370"/>
      <c r="AV63" s="370"/>
      <c r="AW63" s="370"/>
      <c r="AX63" s="370"/>
      <c r="AY63" s="370"/>
      <c r="AZ63" s="370"/>
      <c r="BA63" s="370"/>
      <c r="BB63" s="370"/>
      <c r="BC63" s="370"/>
      <c r="BD63" s="370"/>
      <c r="BE63" s="370"/>
      <c r="BF63" s="370"/>
      <c r="BI63" s="370"/>
      <c r="BL63" s="370"/>
      <c r="BO63" s="370"/>
      <c r="BR63" s="370"/>
      <c r="BU63" s="370"/>
      <c r="BX63" s="370"/>
      <c r="CA63" s="370"/>
      <c r="CD63" s="370"/>
      <c r="CG63" s="370"/>
      <c r="CJ63" s="370"/>
      <c r="CM63" s="370"/>
      <c r="DI63" s="27"/>
      <c r="DJ63" s="27"/>
      <c r="DK63" s="27"/>
      <c r="DL63" s="27"/>
      <c r="DM63" s="27"/>
      <c r="DN63" s="27"/>
    </row>
    <row r="64" spans="1:118" ht="18.75" customHeight="1" thickTop="1">
      <c r="A64" s="1454" t="s">
        <v>1668</v>
      </c>
      <c r="B64" s="603" t="s">
        <v>1669</v>
      </c>
      <c r="C64" s="604">
        <v>4</v>
      </c>
      <c r="D64" s="791">
        <f>+E64+F64</f>
        <v>0</v>
      </c>
      <c r="E64" s="792">
        <f>+H64+K64+N64+Q64+T64+W64</f>
        <v>0</v>
      </c>
      <c r="F64" s="843">
        <f>+I64+L64+O64+R64+U64+X64</f>
        <v>0</v>
      </c>
      <c r="G64" s="607">
        <v>0</v>
      </c>
      <c r="H64" s="792">
        <f>+G64-I64</f>
        <v>0</v>
      </c>
      <c r="I64" s="608">
        <v>0</v>
      </c>
      <c r="J64" s="607">
        <v>0</v>
      </c>
      <c r="K64" s="792">
        <f>+J64-L64</f>
        <v>0</v>
      </c>
      <c r="L64" s="608">
        <v>0</v>
      </c>
      <c r="M64" s="607">
        <v>0</v>
      </c>
      <c r="N64" s="792">
        <f>+M64-O64</f>
        <v>0</v>
      </c>
      <c r="O64" s="608">
        <v>0</v>
      </c>
      <c r="P64" s="607">
        <v>0</v>
      </c>
      <c r="Q64" s="792">
        <f>+P64-R64</f>
        <v>0</v>
      </c>
      <c r="R64" s="608">
        <v>0</v>
      </c>
      <c r="S64" s="607">
        <v>0</v>
      </c>
      <c r="T64" s="792">
        <f>+S64-U64</f>
        <v>0</v>
      </c>
      <c r="U64" s="608">
        <v>0</v>
      </c>
      <c r="V64" s="607">
        <v>0</v>
      </c>
      <c r="W64" s="792">
        <f>+V64-X64</f>
        <v>0</v>
      </c>
      <c r="X64" s="608">
        <v>0</v>
      </c>
      <c r="Y64" s="607">
        <v>0</v>
      </c>
      <c r="Z64" s="792">
        <f>+Y64-AA64</f>
        <v>0</v>
      </c>
      <c r="AA64" s="608">
        <v>0</v>
      </c>
      <c r="AB64" s="607">
        <v>0</v>
      </c>
      <c r="AC64" s="792">
        <f>+AB64-AD64</f>
        <v>0</v>
      </c>
      <c r="AD64" s="608">
        <v>0</v>
      </c>
      <c r="AE64" s="801" t="str">
        <f t="shared" ref="AE64:AF97" si="45">IF((E64&gt;=Z64),"OK","Err")</f>
        <v>OK</v>
      </c>
      <c r="AF64" s="801" t="str">
        <f t="shared" si="45"/>
        <v>OK</v>
      </c>
      <c r="AG64" s="801" t="str">
        <f t="shared" ref="AG64:AH97" si="46">IF((Z64&gt;=AC64),"OK","Err")</f>
        <v>OK</v>
      </c>
      <c r="AH64" s="801" t="str">
        <f t="shared" si="46"/>
        <v>OK</v>
      </c>
      <c r="AK64" s="2"/>
      <c r="AN64" s="2"/>
      <c r="AQ64" s="2"/>
      <c r="AT64" s="2"/>
      <c r="AW64" s="2"/>
      <c r="AZ64" s="2"/>
      <c r="BC64" s="2"/>
      <c r="BF64" s="2"/>
      <c r="BI64" s="2"/>
      <c r="BL64" s="2"/>
      <c r="BO64" s="2"/>
      <c r="BR64" s="2"/>
      <c r="BU64" s="2"/>
      <c r="BX64" s="2"/>
      <c r="CA64" s="2"/>
      <c r="CD64" s="2"/>
      <c r="CG64" s="2"/>
      <c r="CJ64" s="2"/>
      <c r="CM64" s="2"/>
    </row>
    <row r="65" spans="1:91" ht="18.75" customHeight="1">
      <c r="A65" s="1414"/>
      <c r="B65" s="11" t="s">
        <v>29</v>
      </c>
      <c r="C65" s="9">
        <v>5</v>
      </c>
      <c r="D65" s="788">
        <f t="shared" ref="D65:D97" si="47">+E65+F65</f>
        <v>0</v>
      </c>
      <c r="E65" s="786">
        <f t="shared" ref="E65:F97" si="48">+H65+K65+N65+Q65+T65+W65</f>
        <v>0</v>
      </c>
      <c r="F65" s="787">
        <f t="shared" si="48"/>
        <v>0</v>
      </c>
      <c r="G65" s="609">
        <v>0</v>
      </c>
      <c r="H65" s="786">
        <f t="shared" ref="H65:H97" si="49">+G65-I65</f>
        <v>0</v>
      </c>
      <c r="I65" s="608">
        <v>0</v>
      </c>
      <c r="J65" s="609">
        <v>0</v>
      </c>
      <c r="K65" s="786">
        <f t="shared" ref="K65:K97" si="50">+J65-L65</f>
        <v>0</v>
      </c>
      <c r="L65" s="608">
        <v>0</v>
      </c>
      <c r="M65" s="609">
        <v>0</v>
      </c>
      <c r="N65" s="786">
        <f t="shared" ref="N65:N97" si="51">+M65-O65</f>
        <v>0</v>
      </c>
      <c r="O65" s="608">
        <v>0</v>
      </c>
      <c r="P65" s="609">
        <v>0</v>
      </c>
      <c r="Q65" s="786">
        <f t="shared" ref="Q65:Q97" si="52">+P65-R65</f>
        <v>0</v>
      </c>
      <c r="R65" s="608">
        <v>0</v>
      </c>
      <c r="S65" s="609">
        <v>0</v>
      </c>
      <c r="T65" s="786">
        <f t="shared" ref="T65:T97" si="53">+S65-U65</f>
        <v>0</v>
      </c>
      <c r="U65" s="608">
        <v>0</v>
      </c>
      <c r="V65" s="609">
        <v>0</v>
      </c>
      <c r="W65" s="786">
        <f t="shared" ref="W65:W97" si="54">+V65-X65</f>
        <v>0</v>
      </c>
      <c r="X65" s="608">
        <v>0</v>
      </c>
      <c r="Y65" s="609">
        <v>0</v>
      </c>
      <c r="Z65" s="786">
        <f t="shared" ref="Z65:Z97" si="55">+Y65-AA65</f>
        <v>0</v>
      </c>
      <c r="AA65" s="608">
        <v>0</v>
      </c>
      <c r="AB65" s="609">
        <v>0</v>
      </c>
      <c r="AC65" s="786">
        <f t="shared" ref="AC65:AC97" si="56">+AB65-AD65</f>
        <v>0</v>
      </c>
      <c r="AD65" s="608">
        <v>0</v>
      </c>
      <c r="AE65" s="801" t="str">
        <f t="shared" si="45"/>
        <v>OK</v>
      </c>
      <c r="AF65" s="801" t="str">
        <f t="shared" si="45"/>
        <v>OK</v>
      </c>
      <c r="AG65" s="801" t="str">
        <f t="shared" si="46"/>
        <v>OK</v>
      </c>
      <c r="AH65" s="801" t="str">
        <f t="shared" si="46"/>
        <v>OK</v>
      </c>
      <c r="AK65" s="2"/>
      <c r="AN65" s="2"/>
      <c r="AQ65" s="2"/>
      <c r="AT65" s="2"/>
      <c r="AW65" s="2"/>
      <c r="AZ65" s="2"/>
      <c r="BC65" s="2"/>
      <c r="BF65" s="2"/>
      <c r="BI65" s="2"/>
      <c r="BL65" s="2"/>
      <c r="BO65" s="2"/>
      <c r="BR65" s="2"/>
      <c r="BU65" s="2"/>
      <c r="BX65" s="2"/>
      <c r="CA65" s="2"/>
      <c r="CD65" s="2"/>
      <c r="CG65" s="2"/>
      <c r="CJ65" s="2"/>
      <c r="CM65" s="2"/>
    </row>
    <row r="66" spans="1:91" ht="18.75" customHeight="1">
      <c r="A66" s="1414"/>
      <c r="B66" s="11" t="s">
        <v>1670</v>
      </c>
      <c r="C66" s="9">
        <v>6</v>
      </c>
      <c r="D66" s="788">
        <f t="shared" si="47"/>
        <v>0</v>
      </c>
      <c r="E66" s="786">
        <f t="shared" si="48"/>
        <v>0</v>
      </c>
      <c r="F66" s="787">
        <f t="shared" si="48"/>
        <v>0</v>
      </c>
      <c r="G66" s="914">
        <v>0</v>
      </c>
      <c r="H66" s="786">
        <f t="shared" si="49"/>
        <v>0</v>
      </c>
      <c r="I66" s="608">
        <v>0</v>
      </c>
      <c r="J66" s="607">
        <v>0</v>
      </c>
      <c r="K66" s="786">
        <f t="shared" si="50"/>
        <v>0</v>
      </c>
      <c r="L66" s="608">
        <v>0</v>
      </c>
      <c r="M66" s="607">
        <v>0</v>
      </c>
      <c r="N66" s="786">
        <f t="shared" si="51"/>
        <v>0</v>
      </c>
      <c r="O66" s="608">
        <v>0</v>
      </c>
      <c r="P66" s="607">
        <v>0</v>
      </c>
      <c r="Q66" s="786">
        <f t="shared" si="52"/>
        <v>0</v>
      </c>
      <c r="R66" s="608">
        <v>0</v>
      </c>
      <c r="S66" s="607">
        <v>0</v>
      </c>
      <c r="T66" s="786">
        <f t="shared" si="53"/>
        <v>0</v>
      </c>
      <c r="U66" s="608">
        <v>0</v>
      </c>
      <c r="V66" s="607">
        <v>0</v>
      </c>
      <c r="W66" s="786">
        <f t="shared" si="54"/>
        <v>0</v>
      </c>
      <c r="X66" s="608">
        <v>0</v>
      </c>
      <c r="Y66" s="607">
        <v>0</v>
      </c>
      <c r="Z66" s="786">
        <f t="shared" si="55"/>
        <v>0</v>
      </c>
      <c r="AA66" s="608">
        <v>0</v>
      </c>
      <c r="AB66" s="607">
        <v>0</v>
      </c>
      <c r="AC66" s="786">
        <f t="shared" si="56"/>
        <v>0</v>
      </c>
      <c r="AD66" s="608">
        <v>0</v>
      </c>
      <c r="AE66" s="801" t="str">
        <f t="shared" si="45"/>
        <v>OK</v>
      </c>
      <c r="AF66" s="801" t="str">
        <f t="shared" si="45"/>
        <v>OK</v>
      </c>
      <c r="AG66" s="801" t="str">
        <f t="shared" si="46"/>
        <v>OK</v>
      </c>
      <c r="AH66" s="801" t="str">
        <f t="shared" si="46"/>
        <v>OK</v>
      </c>
      <c r="AK66" s="2"/>
      <c r="AN66" s="2"/>
      <c r="AQ66" s="2"/>
      <c r="AT66" s="2"/>
      <c r="AW66" s="2"/>
      <c r="AZ66" s="2"/>
      <c r="BC66" s="2"/>
      <c r="BF66" s="2"/>
      <c r="BI66" s="2"/>
      <c r="BL66" s="2"/>
      <c r="BO66" s="2"/>
      <c r="BR66" s="2"/>
      <c r="BU66" s="2"/>
      <c r="BX66" s="2"/>
      <c r="CA66" s="2"/>
      <c r="CD66" s="2"/>
      <c r="CG66" s="2"/>
      <c r="CJ66" s="2"/>
      <c r="CM66" s="2"/>
    </row>
    <row r="67" spans="1:91" ht="18.75" customHeight="1">
      <c r="A67" s="1414"/>
      <c r="B67" s="11" t="s">
        <v>1053</v>
      </c>
      <c r="C67" s="9">
        <v>7</v>
      </c>
      <c r="D67" s="788">
        <f t="shared" si="47"/>
        <v>0</v>
      </c>
      <c r="E67" s="786">
        <f t="shared" si="48"/>
        <v>0</v>
      </c>
      <c r="F67" s="787">
        <f t="shared" si="48"/>
        <v>0</v>
      </c>
      <c r="G67" s="609">
        <v>0</v>
      </c>
      <c r="H67" s="786">
        <f t="shared" si="49"/>
        <v>0</v>
      </c>
      <c r="I67" s="608">
        <v>0</v>
      </c>
      <c r="J67" s="609">
        <v>0</v>
      </c>
      <c r="K67" s="786">
        <f t="shared" si="50"/>
        <v>0</v>
      </c>
      <c r="L67" s="608">
        <v>0</v>
      </c>
      <c r="M67" s="609">
        <v>0</v>
      </c>
      <c r="N67" s="786">
        <f t="shared" si="51"/>
        <v>0</v>
      </c>
      <c r="O67" s="608">
        <v>0</v>
      </c>
      <c r="P67" s="609">
        <v>0</v>
      </c>
      <c r="Q67" s="786">
        <f t="shared" si="52"/>
        <v>0</v>
      </c>
      <c r="R67" s="608">
        <v>0</v>
      </c>
      <c r="S67" s="609">
        <v>0</v>
      </c>
      <c r="T67" s="786">
        <f t="shared" si="53"/>
        <v>0</v>
      </c>
      <c r="U67" s="608">
        <v>0</v>
      </c>
      <c r="V67" s="609">
        <v>0</v>
      </c>
      <c r="W67" s="786">
        <f t="shared" si="54"/>
        <v>0</v>
      </c>
      <c r="X67" s="608">
        <v>0</v>
      </c>
      <c r="Y67" s="609">
        <v>0</v>
      </c>
      <c r="Z67" s="786">
        <f t="shared" si="55"/>
        <v>0</v>
      </c>
      <c r="AA67" s="608">
        <v>0</v>
      </c>
      <c r="AB67" s="609">
        <v>0</v>
      </c>
      <c r="AC67" s="786">
        <f t="shared" si="56"/>
        <v>0</v>
      </c>
      <c r="AD67" s="608">
        <v>0</v>
      </c>
      <c r="AE67" s="801" t="str">
        <f t="shared" si="45"/>
        <v>OK</v>
      </c>
      <c r="AF67" s="801" t="str">
        <f t="shared" si="45"/>
        <v>OK</v>
      </c>
      <c r="AG67" s="801" t="str">
        <f t="shared" si="46"/>
        <v>OK</v>
      </c>
      <c r="AH67" s="801" t="str">
        <f t="shared" si="46"/>
        <v>OK</v>
      </c>
      <c r="AK67" s="2"/>
      <c r="AN67" s="2"/>
      <c r="AQ67" s="2"/>
      <c r="AT67" s="2"/>
      <c r="AW67" s="2"/>
      <c r="AZ67" s="2"/>
      <c r="BC67" s="2"/>
      <c r="BF67" s="2"/>
      <c r="BI67" s="2"/>
      <c r="BL67" s="2"/>
      <c r="BO67" s="2"/>
      <c r="BR67" s="2"/>
      <c r="BU67" s="2"/>
      <c r="BX67" s="2"/>
      <c r="CA67" s="2"/>
      <c r="CD67" s="2"/>
      <c r="CG67" s="2"/>
      <c r="CJ67" s="2"/>
      <c r="CM67" s="2"/>
    </row>
    <row r="68" spans="1:91" ht="18.75" customHeight="1">
      <c r="A68" s="1414"/>
      <c r="B68" s="11" t="s">
        <v>1671</v>
      </c>
      <c r="C68" s="9">
        <v>8</v>
      </c>
      <c r="D68" s="788">
        <f t="shared" si="47"/>
        <v>0</v>
      </c>
      <c r="E68" s="786">
        <f t="shared" si="48"/>
        <v>0</v>
      </c>
      <c r="F68" s="787">
        <f t="shared" si="48"/>
        <v>0</v>
      </c>
      <c r="G68" s="609">
        <v>0</v>
      </c>
      <c r="H68" s="786">
        <f t="shared" si="49"/>
        <v>0</v>
      </c>
      <c r="I68" s="608">
        <v>0</v>
      </c>
      <c r="J68" s="609">
        <v>0</v>
      </c>
      <c r="K68" s="786">
        <f t="shared" si="50"/>
        <v>0</v>
      </c>
      <c r="L68" s="608">
        <v>0</v>
      </c>
      <c r="M68" s="609">
        <v>0</v>
      </c>
      <c r="N68" s="786">
        <f t="shared" si="51"/>
        <v>0</v>
      </c>
      <c r="O68" s="608">
        <v>0</v>
      </c>
      <c r="P68" s="609">
        <v>0</v>
      </c>
      <c r="Q68" s="786">
        <f t="shared" si="52"/>
        <v>0</v>
      </c>
      <c r="R68" s="608">
        <v>0</v>
      </c>
      <c r="S68" s="609">
        <v>0</v>
      </c>
      <c r="T68" s="786">
        <f t="shared" si="53"/>
        <v>0</v>
      </c>
      <c r="U68" s="608">
        <v>0</v>
      </c>
      <c r="V68" s="609">
        <v>0</v>
      </c>
      <c r="W68" s="786">
        <f t="shared" si="54"/>
        <v>0</v>
      </c>
      <c r="X68" s="608">
        <v>0</v>
      </c>
      <c r="Y68" s="609">
        <v>0</v>
      </c>
      <c r="Z68" s="786">
        <f t="shared" si="55"/>
        <v>0</v>
      </c>
      <c r="AA68" s="608">
        <v>0</v>
      </c>
      <c r="AB68" s="609">
        <v>0</v>
      </c>
      <c r="AC68" s="786">
        <f t="shared" si="56"/>
        <v>0</v>
      </c>
      <c r="AD68" s="608">
        <v>0</v>
      </c>
      <c r="AE68" s="801" t="str">
        <f t="shared" si="45"/>
        <v>OK</v>
      </c>
      <c r="AF68" s="801" t="str">
        <f t="shared" si="45"/>
        <v>OK</v>
      </c>
      <c r="AG68" s="801" t="str">
        <f t="shared" si="46"/>
        <v>OK</v>
      </c>
      <c r="AH68" s="801" t="str">
        <f t="shared" si="46"/>
        <v>OK</v>
      </c>
      <c r="AK68" s="2"/>
      <c r="AN68" s="2"/>
      <c r="AQ68" s="2"/>
      <c r="AT68" s="2"/>
      <c r="AW68" s="2"/>
      <c r="AZ68" s="2"/>
      <c r="BC68" s="2"/>
      <c r="BF68" s="2"/>
      <c r="BI68" s="2"/>
      <c r="BL68" s="2"/>
      <c r="BO68" s="2"/>
      <c r="BR68" s="2"/>
      <c r="BU68" s="2"/>
      <c r="BX68" s="2"/>
      <c r="CA68" s="2"/>
      <c r="CD68" s="2"/>
      <c r="CG68" s="2"/>
      <c r="CJ68" s="2"/>
      <c r="CM68" s="2"/>
    </row>
    <row r="69" spans="1:91" ht="18.75" customHeight="1">
      <c r="A69" s="1414"/>
      <c r="B69" s="11" t="s">
        <v>1672</v>
      </c>
      <c r="C69" s="9">
        <v>9</v>
      </c>
      <c r="D69" s="788">
        <f t="shared" si="47"/>
        <v>0</v>
      </c>
      <c r="E69" s="786">
        <f t="shared" si="48"/>
        <v>0</v>
      </c>
      <c r="F69" s="787">
        <f t="shared" si="48"/>
        <v>0</v>
      </c>
      <c r="G69" s="609">
        <v>0</v>
      </c>
      <c r="H69" s="786">
        <f t="shared" si="49"/>
        <v>0</v>
      </c>
      <c r="I69" s="608">
        <v>0</v>
      </c>
      <c r="J69" s="609">
        <v>0</v>
      </c>
      <c r="K69" s="786">
        <f t="shared" si="50"/>
        <v>0</v>
      </c>
      <c r="L69" s="608">
        <v>0</v>
      </c>
      <c r="M69" s="609">
        <v>0</v>
      </c>
      <c r="N69" s="786">
        <f t="shared" si="51"/>
        <v>0</v>
      </c>
      <c r="O69" s="608">
        <v>0</v>
      </c>
      <c r="P69" s="609">
        <v>0</v>
      </c>
      <c r="Q69" s="786">
        <f t="shared" si="52"/>
        <v>0</v>
      </c>
      <c r="R69" s="608">
        <v>0</v>
      </c>
      <c r="S69" s="609">
        <v>0</v>
      </c>
      <c r="T69" s="786">
        <f t="shared" si="53"/>
        <v>0</v>
      </c>
      <c r="U69" s="608">
        <v>0</v>
      </c>
      <c r="V69" s="609">
        <v>0</v>
      </c>
      <c r="W69" s="786">
        <f t="shared" si="54"/>
        <v>0</v>
      </c>
      <c r="X69" s="608">
        <v>0</v>
      </c>
      <c r="Y69" s="609">
        <v>0</v>
      </c>
      <c r="Z69" s="786">
        <f t="shared" si="55"/>
        <v>0</v>
      </c>
      <c r="AA69" s="608">
        <v>0</v>
      </c>
      <c r="AB69" s="609">
        <v>0</v>
      </c>
      <c r="AC69" s="786">
        <f t="shared" si="56"/>
        <v>0</v>
      </c>
      <c r="AD69" s="608">
        <v>0</v>
      </c>
      <c r="AE69" s="801" t="str">
        <f t="shared" si="45"/>
        <v>OK</v>
      </c>
      <c r="AF69" s="801" t="str">
        <f t="shared" si="45"/>
        <v>OK</v>
      </c>
      <c r="AG69" s="801" t="str">
        <f t="shared" si="46"/>
        <v>OK</v>
      </c>
      <c r="AH69" s="801" t="str">
        <f t="shared" si="46"/>
        <v>OK</v>
      </c>
      <c r="AK69" s="2"/>
      <c r="AN69" s="2"/>
      <c r="AQ69" s="2"/>
      <c r="AT69" s="2"/>
      <c r="AW69" s="2"/>
      <c r="AZ69" s="2"/>
      <c r="BC69" s="2"/>
      <c r="BF69" s="2"/>
      <c r="BI69" s="2"/>
      <c r="BL69" s="2"/>
      <c r="BO69" s="2"/>
      <c r="BR69" s="2"/>
      <c r="BU69" s="2"/>
      <c r="BX69" s="2"/>
      <c r="CA69" s="2"/>
      <c r="CD69" s="2"/>
      <c r="CG69" s="2"/>
      <c r="CJ69" s="2"/>
      <c r="CM69" s="2"/>
    </row>
    <row r="70" spans="1:91" ht="18.75" customHeight="1">
      <c r="A70" s="1414"/>
      <c r="B70" s="11" t="s">
        <v>1673</v>
      </c>
      <c r="C70" s="9">
        <v>10</v>
      </c>
      <c r="D70" s="788">
        <f t="shared" si="47"/>
        <v>0</v>
      </c>
      <c r="E70" s="786">
        <f t="shared" si="48"/>
        <v>0</v>
      </c>
      <c r="F70" s="787">
        <f t="shared" si="48"/>
        <v>0</v>
      </c>
      <c r="G70" s="609">
        <v>0</v>
      </c>
      <c r="H70" s="786">
        <f t="shared" si="49"/>
        <v>0</v>
      </c>
      <c r="I70" s="608">
        <v>0</v>
      </c>
      <c r="J70" s="609">
        <v>0</v>
      </c>
      <c r="K70" s="786">
        <f t="shared" si="50"/>
        <v>0</v>
      </c>
      <c r="L70" s="608">
        <v>0</v>
      </c>
      <c r="M70" s="609">
        <v>0</v>
      </c>
      <c r="N70" s="786">
        <f t="shared" si="51"/>
        <v>0</v>
      </c>
      <c r="O70" s="608">
        <v>0</v>
      </c>
      <c r="P70" s="609">
        <v>0</v>
      </c>
      <c r="Q70" s="786">
        <f t="shared" si="52"/>
        <v>0</v>
      </c>
      <c r="R70" s="608">
        <v>0</v>
      </c>
      <c r="S70" s="609">
        <v>0</v>
      </c>
      <c r="T70" s="786">
        <f t="shared" si="53"/>
        <v>0</v>
      </c>
      <c r="U70" s="608">
        <v>0</v>
      </c>
      <c r="V70" s="609">
        <v>0</v>
      </c>
      <c r="W70" s="786">
        <f t="shared" si="54"/>
        <v>0</v>
      </c>
      <c r="X70" s="608">
        <v>0</v>
      </c>
      <c r="Y70" s="609">
        <v>0</v>
      </c>
      <c r="Z70" s="786">
        <f t="shared" si="55"/>
        <v>0</v>
      </c>
      <c r="AA70" s="608">
        <v>0</v>
      </c>
      <c r="AB70" s="609">
        <v>0</v>
      </c>
      <c r="AC70" s="786">
        <f t="shared" si="56"/>
        <v>0</v>
      </c>
      <c r="AD70" s="608">
        <v>0</v>
      </c>
      <c r="AE70" s="801" t="str">
        <f t="shared" si="45"/>
        <v>OK</v>
      </c>
      <c r="AF70" s="801" t="str">
        <f t="shared" si="45"/>
        <v>OK</v>
      </c>
      <c r="AG70" s="801" t="str">
        <f t="shared" si="46"/>
        <v>OK</v>
      </c>
      <c r="AH70" s="801" t="str">
        <f t="shared" si="46"/>
        <v>OK</v>
      </c>
      <c r="AK70" s="2"/>
      <c r="AN70" s="2"/>
      <c r="AQ70" s="2"/>
      <c r="AT70" s="2"/>
      <c r="AW70" s="2"/>
      <c r="AZ70" s="2"/>
      <c r="BC70" s="2"/>
      <c r="BF70" s="2"/>
      <c r="BI70" s="2"/>
      <c r="BL70" s="2"/>
      <c r="BO70" s="2"/>
      <c r="BR70" s="2"/>
      <c r="BU70" s="2"/>
      <c r="BX70" s="2"/>
      <c r="CA70" s="2"/>
      <c r="CD70" s="2"/>
      <c r="CG70" s="2"/>
      <c r="CJ70" s="2"/>
      <c r="CM70" s="2"/>
    </row>
    <row r="71" spans="1:91" ht="18.75" customHeight="1">
      <c r="A71" s="1414"/>
      <c r="B71" s="11" t="s">
        <v>1674</v>
      </c>
      <c r="C71" s="9">
        <v>11</v>
      </c>
      <c r="D71" s="788">
        <f t="shared" si="47"/>
        <v>0</v>
      </c>
      <c r="E71" s="786">
        <f t="shared" si="48"/>
        <v>0</v>
      </c>
      <c r="F71" s="787">
        <f t="shared" si="48"/>
        <v>0</v>
      </c>
      <c r="G71" s="609">
        <v>0</v>
      </c>
      <c r="H71" s="786">
        <f t="shared" si="49"/>
        <v>0</v>
      </c>
      <c r="I71" s="608">
        <v>0</v>
      </c>
      <c r="J71" s="609">
        <v>0</v>
      </c>
      <c r="K71" s="786">
        <f t="shared" si="50"/>
        <v>0</v>
      </c>
      <c r="L71" s="608">
        <v>0</v>
      </c>
      <c r="M71" s="609">
        <v>0</v>
      </c>
      <c r="N71" s="786">
        <f t="shared" si="51"/>
        <v>0</v>
      </c>
      <c r="O71" s="608">
        <v>0</v>
      </c>
      <c r="P71" s="609">
        <v>0</v>
      </c>
      <c r="Q71" s="786">
        <f t="shared" si="52"/>
        <v>0</v>
      </c>
      <c r="R71" s="608">
        <v>0</v>
      </c>
      <c r="S71" s="609">
        <v>0</v>
      </c>
      <c r="T71" s="786">
        <f t="shared" si="53"/>
        <v>0</v>
      </c>
      <c r="U71" s="608">
        <v>0</v>
      </c>
      <c r="V71" s="609">
        <v>0</v>
      </c>
      <c r="W71" s="786">
        <f t="shared" si="54"/>
        <v>0</v>
      </c>
      <c r="X71" s="608">
        <v>0</v>
      </c>
      <c r="Y71" s="609">
        <v>0</v>
      </c>
      <c r="Z71" s="786">
        <f t="shared" si="55"/>
        <v>0</v>
      </c>
      <c r="AA71" s="608">
        <v>0</v>
      </c>
      <c r="AB71" s="609">
        <v>0</v>
      </c>
      <c r="AC71" s="786">
        <f t="shared" si="56"/>
        <v>0</v>
      </c>
      <c r="AD71" s="608">
        <v>0</v>
      </c>
      <c r="AE71" s="801" t="str">
        <f t="shared" si="45"/>
        <v>OK</v>
      </c>
      <c r="AF71" s="801" t="str">
        <f t="shared" si="45"/>
        <v>OK</v>
      </c>
      <c r="AG71" s="801" t="str">
        <f t="shared" si="46"/>
        <v>OK</v>
      </c>
      <c r="AH71" s="801" t="str">
        <f t="shared" si="46"/>
        <v>OK</v>
      </c>
      <c r="AK71" s="2"/>
      <c r="AN71" s="2"/>
      <c r="AQ71" s="2"/>
      <c r="AT71" s="2"/>
      <c r="AW71" s="2"/>
      <c r="AZ71" s="2"/>
      <c r="BC71" s="2"/>
      <c r="BF71" s="2"/>
      <c r="BI71" s="2"/>
      <c r="BL71" s="2"/>
      <c r="BO71" s="2"/>
      <c r="BR71" s="2"/>
      <c r="BU71" s="2"/>
      <c r="BX71" s="2"/>
      <c r="CA71" s="2"/>
      <c r="CD71" s="2"/>
      <c r="CG71" s="2"/>
      <c r="CJ71" s="2"/>
      <c r="CM71" s="2"/>
    </row>
    <row r="72" spans="1:91" ht="18.75" customHeight="1">
      <c r="A72" s="1414"/>
      <c r="B72" s="11" t="s">
        <v>49</v>
      </c>
      <c r="C72" s="9">
        <v>12</v>
      </c>
      <c r="D72" s="788">
        <f t="shared" si="47"/>
        <v>0</v>
      </c>
      <c r="E72" s="786">
        <f t="shared" si="48"/>
        <v>0</v>
      </c>
      <c r="F72" s="787">
        <f t="shared" si="48"/>
        <v>0</v>
      </c>
      <c r="G72" s="609">
        <v>0</v>
      </c>
      <c r="H72" s="786">
        <f t="shared" si="49"/>
        <v>0</v>
      </c>
      <c r="I72" s="608">
        <v>0</v>
      </c>
      <c r="J72" s="609">
        <v>0</v>
      </c>
      <c r="K72" s="786">
        <f t="shared" si="50"/>
        <v>0</v>
      </c>
      <c r="L72" s="608">
        <v>0</v>
      </c>
      <c r="M72" s="609">
        <v>0</v>
      </c>
      <c r="N72" s="786">
        <f t="shared" si="51"/>
        <v>0</v>
      </c>
      <c r="O72" s="608">
        <v>0</v>
      </c>
      <c r="P72" s="609">
        <v>0</v>
      </c>
      <c r="Q72" s="786">
        <f t="shared" si="52"/>
        <v>0</v>
      </c>
      <c r="R72" s="608">
        <v>0</v>
      </c>
      <c r="S72" s="609">
        <v>0</v>
      </c>
      <c r="T72" s="786">
        <f t="shared" si="53"/>
        <v>0</v>
      </c>
      <c r="U72" s="608">
        <v>0</v>
      </c>
      <c r="V72" s="609">
        <v>0</v>
      </c>
      <c r="W72" s="786">
        <f t="shared" si="54"/>
        <v>0</v>
      </c>
      <c r="X72" s="608">
        <v>0</v>
      </c>
      <c r="Y72" s="609">
        <v>0</v>
      </c>
      <c r="Z72" s="786">
        <f t="shared" si="55"/>
        <v>0</v>
      </c>
      <c r="AA72" s="608">
        <v>0</v>
      </c>
      <c r="AB72" s="609">
        <v>0</v>
      </c>
      <c r="AC72" s="786">
        <f t="shared" si="56"/>
        <v>0</v>
      </c>
      <c r="AD72" s="608">
        <v>0</v>
      </c>
      <c r="AE72" s="801" t="str">
        <f t="shared" si="45"/>
        <v>OK</v>
      </c>
      <c r="AF72" s="801" t="str">
        <f t="shared" si="45"/>
        <v>OK</v>
      </c>
      <c r="AG72" s="801" t="str">
        <f t="shared" si="46"/>
        <v>OK</v>
      </c>
      <c r="AH72" s="801" t="str">
        <f t="shared" si="46"/>
        <v>OK</v>
      </c>
      <c r="AK72" s="2"/>
      <c r="AN72" s="2"/>
      <c r="AQ72" s="2"/>
      <c r="AT72" s="2"/>
      <c r="AW72" s="2"/>
      <c r="AZ72" s="2"/>
      <c r="BC72" s="2"/>
      <c r="BF72" s="2"/>
      <c r="BI72" s="2"/>
      <c r="BL72" s="2"/>
      <c r="BO72" s="2"/>
      <c r="BR72" s="2"/>
      <c r="BU72" s="2"/>
      <c r="BX72" s="2"/>
      <c r="CA72" s="2"/>
      <c r="CD72" s="2"/>
      <c r="CG72" s="2"/>
      <c r="CJ72" s="2"/>
      <c r="CM72" s="2"/>
    </row>
    <row r="73" spans="1:91" ht="18.75" customHeight="1">
      <c r="A73" s="1414"/>
      <c r="B73" s="11" t="s">
        <v>1675</v>
      </c>
      <c r="C73" s="9">
        <v>13</v>
      </c>
      <c r="D73" s="788">
        <f t="shared" si="47"/>
        <v>0</v>
      </c>
      <c r="E73" s="786">
        <f t="shared" si="48"/>
        <v>0</v>
      </c>
      <c r="F73" s="787">
        <f t="shared" si="48"/>
        <v>0</v>
      </c>
      <c r="G73" s="609">
        <v>0</v>
      </c>
      <c r="H73" s="786">
        <f t="shared" si="49"/>
        <v>0</v>
      </c>
      <c r="I73" s="608">
        <v>0</v>
      </c>
      <c r="J73" s="609">
        <v>0</v>
      </c>
      <c r="K73" s="786">
        <f t="shared" si="50"/>
        <v>0</v>
      </c>
      <c r="L73" s="608">
        <v>0</v>
      </c>
      <c r="M73" s="609">
        <v>0</v>
      </c>
      <c r="N73" s="786">
        <f t="shared" si="51"/>
        <v>0</v>
      </c>
      <c r="O73" s="608">
        <v>0</v>
      </c>
      <c r="P73" s="609">
        <v>0</v>
      </c>
      <c r="Q73" s="786">
        <f t="shared" si="52"/>
        <v>0</v>
      </c>
      <c r="R73" s="608">
        <v>0</v>
      </c>
      <c r="S73" s="609">
        <v>0</v>
      </c>
      <c r="T73" s="786">
        <f t="shared" si="53"/>
        <v>0</v>
      </c>
      <c r="U73" s="608">
        <v>0</v>
      </c>
      <c r="V73" s="609">
        <v>0</v>
      </c>
      <c r="W73" s="786">
        <f t="shared" si="54"/>
        <v>0</v>
      </c>
      <c r="X73" s="608">
        <v>0</v>
      </c>
      <c r="Y73" s="609">
        <v>0</v>
      </c>
      <c r="Z73" s="786">
        <f t="shared" si="55"/>
        <v>0</v>
      </c>
      <c r="AA73" s="608">
        <v>0</v>
      </c>
      <c r="AB73" s="609">
        <v>0</v>
      </c>
      <c r="AC73" s="786">
        <f t="shared" si="56"/>
        <v>0</v>
      </c>
      <c r="AD73" s="608">
        <v>0</v>
      </c>
      <c r="AE73" s="801" t="str">
        <f t="shared" si="45"/>
        <v>OK</v>
      </c>
      <c r="AF73" s="801" t="str">
        <f t="shared" si="45"/>
        <v>OK</v>
      </c>
      <c r="AG73" s="801" t="str">
        <f t="shared" si="46"/>
        <v>OK</v>
      </c>
      <c r="AH73" s="801" t="str">
        <f t="shared" si="46"/>
        <v>OK</v>
      </c>
      <c r="AK73" s="2"/>
      <c r="AN73" s="2"/>
      <c r="AQ73" s="2"/>
      <c r="AT73" s="2"/>
      <c r="AW73" s="2"/>
      <c r="AZ73" s="2"/>
      <c r="BC73" s="2"/>
      <c r="BF73" s="2"/>
      <c r="BI73" s="2"/>
      <c r="BL73" s="2"/>
      <c r="BO73" s="2"/>
      <c r="BR73" s="2"/>
      <c r="BU73" s="2"/>
      <c r="BX73" s="2"/>
      <c r="CA73" s="2"/>
      <c r="CD73" s="2"/>
      <c r="CG73" s="2"/>
      <c r="CJ73" s="2"/>
      <c r="CM73" s="2"/>
    </row>
    <row r="74" spans="1:91" ht="18.75" customHeight="1">
      <c r="A74" s="1414"/>
      <c r="B74" s="11" t="s">
        <v>1676</v>
      </c>
      <c r="C74" s="9">
        <v>14</v>
      </c>
      <c r="D74" s="788">
        <f t="shared" si="47"/>
        <v>0</v>
      </c>
      <c r="E74" s="786">
        <f t="shared" si="48"/>
        <v>0</v>
      </c>
      <c r="F74" s="787">
        <f t="shared" si="48"/>
        <v>0</v>
      </c>
      <c r="G74" s="609">
        <v>0</v>
      </c>
      <c r="H74" s="786">
        <f t="shared" si="49"/>
        <v>0</v>
      </c>
      <c r="I74" s="608">
        <v>0</v>
      </c>
      <c r="J74" s="609">
        <v>0</v>
      </c>
      <c r="K74" s="786">
        <f t="shared" si="50"/>
        <v>0</v>
      </c>
      <c r="L74" s="608">
        <v>0</v>
      </c>
      <c r="M74" s="609">
        <v>0</v>
      </c>
      <c r="N74" s="786">
        <f t="shared" si="51"/>
        <v>0</v>
      </c>
      <c r="O74" s="608">
        <v>0</v>
      </c>
      <c r="P74" s="609">
        <v>0</v>
      </c>
      <c r="Q74" s="786">
        <f t="shared" si="52"/>
        <v>0</v>
      </c>
      <c r="R74" s="608">
        <v>0</v>
      </c>
      <c r="S74" s="609">
        <v>0</v>
      </c>
      <c r="T74" s="786">
        <f t="shared" si="53"/>
        <v>0</v>
      </c>
      <c r="U74" s="608">
        <v>0</v>
      </c>
      <c r="V74" s="609">
        <v>0</v>
      </c>
      <c r="W74" s="786">
        <f t="shared" si="54"/>
        <v>0</v>
      </c>
      <c r="X74" s="608">
        <v>0</v>
      </c>
      <c r="Y74" s="609">
        <v>0</v>
      </c>
      <c r="Z74" s="786">
        <f t="shared" si="55"/>
        <v>0</v>
      </c>
      <c r="AA74" s="608">
        <v>0</v>
      </c>
      <c r="AB74" s="609">
        <v>0</v>
      </c>
      <c r="AC74" s="786">
        <f t="shared" si="56"/>
        <v>0</v>
      </c>
      <c r="AD74" s="608">
        <v>0</v>
      </c>
      <c r="AE74" s="801" t="str">
        <f t="shared" si="45"/>
        <v>OK</v>
      </c>
      <c r="AF74" s="801" t="str">
        <f t="shared" si="45"/>
        <v>OK</v>
      </c>
      <c r="AG74" s="801" t="str">
        <f t="shared" si="46"/>
        <v>OK</v>
      </c>
      <c r="AH74" s="801" t="str">
        <f t="shared" si="46"/>
        <v>OK</v>
      </c>
      <c r="AK74" s="2"/>
      <c r="AN74" s="2"/>
      <c r="AQ74" s="2"/>
      <c r="AT74" s="2"/>
      <c r="AW74" s="2"/>
      <c r="AZ74" s="2"/>
      <c r="BC74" s="2"/>
      <c r="BF74" s="2"/>
      <c r="BI74" s="2"/>
      <c r="BL74" s="2"/>
      <c r="BO74" s="2"/>
      <c r="BR74" s="2"/>
      <c r="BU74" s="2"/>
      <c r="BX74" s="2"/>
      <c r="CA74" s="2"/>
      <c r="CD74" s="2"/>
      <c r="CG74" s="2"/>
      <c r="CJ74" s="2"/>
      <c r="CM74" s="2"/>
    </row>
    <row r="75" spans="1:91" ht="18.75" customHeight="1">
      <c r="A75" s="1414"/>
      <c r="B75" s="610" t="s">
        <v>1677</v>
      </c>
      <c r="C75" s="9">
        <v>15</v>
      </c>
      <c r="D75" s="788">
        <f t="shared" si="47"/>
        <v>0</v>
      </c>
      <c r="E75" s="786">
        <f t="shared" si="48"/>
        <v>0</v>
      </c>
      <c r="F75" s="787">
        <f t="shared" si="48"/>
        <v>0</v>
      </c>
      <c r="G75" s="609">
        <v>0</v>
      </c>
      <c r="H75" s="786">
        <f t="shared" si="49"/>
        <v>0</v>
      </c>
      <c r="I75" s="608">
        <v>0</v>
      </c>
      <c r="J75" s="609">
        <v>0</v>
      </c>
      <c r="K75" s="786">
        <f t="shared" si="50"/>
        <v>0</v>
      </c>
      <c r="L75" s="608">
        <v>0</v>
      </c>
      <c r="M75" s="609">
        <v>0</v>
      </c>
      <c r="N75" s="786">
        <f t="shared" si="51"/>
        <v>0</v>
      </c>
      <c r="O75" s="608">
        <v>0</v>
      </c>
      <c r="P75" s="609">
        <v>0</v>
      </c>
      <c r="Q75" s="786">
        <f t="shared" si="52"/>
        <v>0</v>
      </c>
      <c r="R75" s="608">
        <v>0</v>
      </c>
      <c r="S75" s="609">
        <v>0</v>
      </c>
      <c r="T75" s="786">
        <f t="shared" si="53"/>
        <v>0</v>
      </c>
      <c r="U75" s="608">
        <v>0</v>
      </c>
      <c r="V75" s="609">
        <v>0</v>
      </c>
      <c r="W75" s="786">
        <f t="shared" si="54"/>
        <v>0</v>
      </c>
      <c r="X75" s="608">
        <v>0</v>
      </c>
      <c r="Y75" s="609">
        <v>0</v>
      </c>
      <c r="Z75" s="786">
        <f t="shared" si="55"/>
        <v>0</v>
      </c>
      <c r="AA75" s="608">
        <v>0</v>
      </c>
      <c r="AB75" s="609">
        <v>0</v>
      </c>
      <c r="AC75" s="786">
        <f t="shared" si="56"/>
        <v>0</v>
      </c>
      <c r="AD75" s="608">
        <v>0</v>
      </c>
      <c r="AE75" s="801" t="str">
        <f t="shared" si="45"/>
        <v>OK</v>
      </c>
      <c r="AF75" s="801" t="str">
        <f t="shared" si="45"/>
        <v>OK</v>
      </c>
      <c r="AG75" s="801" t="str">
        <f t="shared" si="46"/>
        <v>OK</v>
      </c>
      <c r="AH75" s="801" t="str">
        <f t="shared" si="46"/>
        <v>OK</v>
      </c>
      <c r="AK75" s="2"/>
      <c r="AN75" s="2"/>
      <c r="AQ75" s="2"/>
      <c r="AT75" s="2"/>
      <c r="AW75" s="2"/>
      <c r="AZ75" s="2"/>
      <c r="BC75" s="2"/>
      <c r="BF75" s="2"/>
      <c r="BI75" s="2"/>
      <c r="BL75" s="2"/>
      <c r="BO75" s="2"/>
      <c r="BR75" s="2"/>
      <c r="BU75" s="2"/>
      <c r="BX75" s="2"/>
      <c r="CA75" s="2"/>
      <c r="CD75" s="2"/>
      <c r="CG75" s="2"/>
      <c r="CJ75" s="2"/>
      <c r="CM75" s="2"/>
    </row>
    <row r="76" spans="1:91" ht="18.75" customHeight="1">
      <c r="A76" s="1414"/>
      <c r="B76" s="11" t="s">
        <v>1678</v>
      </c>
      <c r="C76" s="9">
        <v>16</v>
      </c>
      <c r="D76" s="788">
        <f t="shared" si="47"/>
        <v>0</v>
      </c>
      <c r="E76" s="786">
        <f t="shared" si="48"/>
        <v>0</v>
      </c>
      <c r="F76" s="787">
        <f t="shared" si="48"/>
        <v>0</v>
      </c>
      <c r="G76" s="609">
        <v>0</v>
      </c>
      <c r="H76" s="786">
        <f t="shared" si="49"/>
        <v>0</v>
      </c>
      <c r="I76" s="608">
        <v>0</v>
      </c>
      <c r="J76" s="609">
        <v>0</v>
      </c>
      <c r="K76" s="786">
        <f t="shared" si="50"/>
        <v>0</v>
      </c>
      <c r="L76" s="608">
        <v>0</v>
      </c>
      <c r="M76" s="609">
        <v>0</v>
      </c>
      <c r="N76" s="786">
        <f t="shared" si="51"/>
        <v>0</v>
      </c>
      <c r="O76" s="608">
        <v>0</v>
      </c>
      <c r="P76" s="609">
        <v>0</v>
      </c>
      <c r="Q76" s="786">
        <f t="shared" si="52"/>
        <v>0</v>
      </c>
      <c r="R76" s="608">
        <v>0</v>
      </c>
      <c r="S76" s="609">
        <v>0</v>
      </c>
      <c r="T76" s="786">
        <f t="shared" si="53"/>
        <v>0</v>
      </c>
      <c r="U76" s="608">
        <v>0</v>
      </c>
      <c r="V76" s="609">
        <v>0</v>
      </c>
      <c r="W76" s="786">
        <f t="shared" si="54"/>
        <v>0</v>
      </c>
      <c r="X76" s="608">
        <v>0</v>
      </c>
      <c r="Y76" s="609">
        <v>0</v>
      </c>
      <c r="Z76" s="786">
        <f t="shared" si="55"/>
        <v>0</v>
      </c>
      <c r="AA76" s="608">
        <v>0</v>
      </c>
      <c r="AB76" s="609">
        <v>0</v>
      </c>
      <c r="AC76" s="786">
        <f t="shared" si="56"/>
        <v>0</v>
      </c>
      <c r="AD76" s="608">
        <v>0</v>
      </c>
      <c r="AE76" s="801" t="str">
        <f t="shared" si="45"/>
        <v>OK</v>
      </c>
      <c r="AF76" s="801" t="str">
        <f t="shared" si="45"/>
        <v>OK</v>
      </c>
      <c r="AG76" s="801" t="str">
        <f t="shared" si="46"/>
        <v>OK</v>
      </c>
      <c r="AH76" s="801" t="str">
        <f t="shared" si="46"/>
        <v>OK</v>
      </c>
      <c r="AK76" s="2"/>
      <c r="AN76" s="2"/>
      <c r="AQ76" s="2"/>
      <c r="AT76" s="2"/>
      <c r="AW76" s="2"/>
      <c r="AZ76" s="2"/>
      <c r="BC76" s="2"/>
      <c r="BF76" s="2"/>
      <c r="BI76" s="2"/>
      <c r="BL76" s="2"/>
      <c r="BO76" s="2"/>
      <c r="BR76" s="2"/>
      <c r="BU76" s="2"/>
      <c r="BX76" s="2"/>
      <c r="CA76" s="2"/>
      <c r="CD76" s="2"/>
      <c r="CG76" s="2"/>
      <c r="CJ76" s="2"/>
      <c r="CM76" s="2"/>
    </row>
    <row r="77" spans="1:91" ht="18.75" customHeight="1">
      <c r="A77" s="1414"/>
      <c r="B77" s="11" t="s">
        <v>1679</v>
      </c>
      <c r="C77" s="9">
        <v>17</v>
      </c>
      <c r="D77" s="788">
        <f t="shared" si="47"/>
        <v>0</v>
      </c>
      <c r="E77" s="786">
        <f t="shared" si="48"/>
        <v>0</v>
      </c>
      <c r="F77" s="787">
        <f t="shared" si="48"/>
        <v>0</v>
      </c>
      <c r="G77" s="609">
        <v>0</v>
      </c>
      <c r="H77" s="786">
        <f t="shared" si="49"/>
        <v>0</v>
      </c>
      <c r="I77" s="608">
        <v>0</v>
      </c>
      <c r="J77" s="609">
        <v>0</v>
      </c>
      <c r="K77" s="786">
        <f t="shared" si="50"/>
        <v>0</v>
      </c>
      <c r="L77" s="608">
        <v>0</v>
      </c>
      <c r="M77" s="609">
        <v>0</v>
      </c>
      <c r="N77" s="786">
        <f t="shared" si="51"/>
        <v>0</v>
      </c>
      <c r="O77" s="608">
        <v>0</v>
      </c>
      <c r="P77" s="609">
        <v>0</v>
      </c>
      <c r="Q77" s="786">
        <f t="shared" si="52"/>
        <v>0</v>
      </c>
      <c r="R77" s="608">
        <v>0</v>
      </c>
      <c r="S77" s="609">
        <v>0</v>
      </c>
      <c r="T77" s="786">
        <f t="shared" si="53"/>
        <v>0</v>
      </c>
      <c r="U77" s="608">
        <v>0</v>
      </c>
      <c r="V77" s="609">
        <v>0</v>
      </c>
      <c r="W77" s="786">
        <f t="shared" si="54"/>
        <v>0</v>
      </c>
      <c r="X77" s="608">
        <v>0</v>
      </c>
      <c r="Y77" s="609">
        <v>0</v>
      </c>
      <c r="Z77" s="786">
        <f t="shared" si="55"/>
        <v>0</v>
      </c>
      <c r="AA77" s="608">
        <v>0</v>
      </c>
      <c r="AB77" s="609">
        <v>0</v>
      </c>
      <c r="AC77" s="786">
        <f t="shared" si="56"/>
        <v>0</v>
      </c>
      <c r="AD77" s="608">
        <v>0</v>
      </c>
      <c r="AE77" s="801" t="str">
        <f t="shared" si="45"/>
        <v>OK</v>
      </c>
      <c r="AF77" s="801" t="str">
        <f t="shared" si="45"/>
        <v>OK</v>
      </c>
      <c r="AG77" s="801" t="str">
        <f t="shared" si="46"/>
        <v>OK</v>
      </c>
      <c r="AH77" s="801" t="str">
        <f t="shared" si="46"/>
        <v>OK</v>
      </c>
      <c r="AK77" s="2"/>
      <c r="AN77" s="2"/>
      <c r="AQ77" s="2"/>
      <c r="AT77" s="2"/>
      <c r="AW77" s="2"/>
      <c r="AZ77" s="2"/>
      <c r="BC77" s="2"/>
      <c r="BF77" s="2"/>
      <c r="BI77" s="2"/>
      <c r="BL77" s="2"/>
      <c r="BO77" s="2"/>
      <c r="BR77" s="2"/>
      <c r="BU77" s="2"/>
      <c r="BX77" s="2"/>
      <c r="CA77" s="2"/>
      <c r="CD77" s="2"/>
      <c r="CG77" s="2"/>
      <c r="CJ77" s="2"/>
      <c r="CM77" s="2"/>
    </row>
    <row r="78" spans="1:91" ht="18.75" customHeight="1">
      <c r="A78" s="1414"/>
      <c r="B78" s="11" t="s">
        <v>1680</v>
      </c>
      <c r="C78" s="9">
        <v>18</v>
      </c>
      <c r="D78" s="788">
        <f t="shared" si="47"/>
        <v>0</v>
      </c>
      <c r="E78" s="786">
        <f t="shared" si="48"/>
        <v>0</v>
      </c>
      <c r="F78" s="787">
        <f t="shared" si="48"/>
        <v>0</v>
      </c>
      <c r="G78" s="609">
        <v>0</v>
      </c>
      <c r="H78" s="786">
        <f t="shared" si="49"/>
        <v>0</v>
      </c>
      <c r="I78" s="608">
        <v>0</v>
      </c>
      <c r="J78" s="609">
        <v>0</v>
      </c>
      <c r="K78" s="786">
        <f t="shared" si="50"/>
        <v>0</v>
      </c>
      <c r="L78" s="608">
        <v>0</v>
      </c>
      <c r="M78" s="609">
        <v>0</v>
      </c>
      <c r="N78" s="786">
        <f t="shared" si="51"/>
        <v>0</v>
      </c>
      <c r="O78" s="608">
        <v>0</v>
      </c>
      <c r="P78" s="609">
        <v>0</v>
      </c>
      <c r="Q78" s="786">
        <f t="shared" si="52"/>
        <v>0</v>
      </c>
      <c r="R78" s="608">
        <v>0</v>
      </c>
      <c r="S78" s="609">
        <v>0</v>
      </c>
      <c r="T78" s="786">
        <f t="shared" si="53"/>
        <v>0</v>
      </c>
      <c r="U78" s="608">
        <v>0</v>
      </c>
      <c r="V78" s="609">
        <v>0</v>
      </c>
      <c r="W78" s="786">
        <f t="shared" si="54"/>
        <v>0</v>
      </c>
      <c r="X78" s="608">
        <v>0</v>
      </c>
      <c r="Y78" s="609">
        <v>0</v>
      </c>
      <c r="Z78" s="786">
        <f t="shared" si="55"/>
        <v>0</v>
      </c>
      <c r="AA78" s="608">
        <v>0</v>
      </c>
      <c r="AB78" s="609">
        <v>0</v>
      </c>
      <c r="AC78" s="786">
        <f t="shared" si="56"/>
        <v>0</v>
      </c>
      <c r="AD78" s="608">
        <v>0</v>
      </c>
      <c r="AE78" s="801" t="str">
        <f t="shared" si="45"/>
        <v>OK</v>
      </c>
      <c r="AF78" s="801" t="str">
        <f t="shared" si="45"/>
        <v>OK</v>
      </c>
      <c r="AG78" s="801" t="str">
        <f t="shared" si="46"/>
        <v>OK</v>
      </c>
      <c r="AH78" s="801" t="str">
        <f t="shared" si="46"/>
        <v>OK</v>
      </c>
      <c r="AK78" s="2"/>
      <c r="AN78" s="2"/>
      <c r="AQ78" s="2"/>
      <c r="AT78" s="2"/>
      <c r="AW78" s="2"/>
      <c r="AZ78" s="2"/>
      <c r="BC78" s="2"/>
      <c r="BF78" s="2"/>
      <c r="BI78" s="2"/>
      <c r="BL78" s="2"/>
      <c r="BO78" s="2"/>
      <c r="BR78" s="2"/>
      <c r="BU78" s="2"/>
      <c r="BX78" s="2"/>
      <c r="CA78" s="2"/>
      <c r="CD78" s="2"/>
      <c r="CG78" s="2"/>
      <c r="CJ78" s="2"/>
      <c r="CM78" s="2"/>
    </row>
    <row r="79" spans="1:91" ht="18.75" customHeight="1">
      <c r="A79" s="1414"/>
      <c r="B79" s="11" t="s">
        <v>1681</v>
      </c>
      <c r="C79" s="9">
        <v>19</v>
      </c>
      <c r="D79" s="788">
        <f t="shared" si="47"/>
        <v>0</v>
      </c>
      <c r="E79" s="786">
        <f t="shared" si="48"/>
        <v>0</v>
      </c>
      <c r="F79" s="787">
        <f t="shared" si="48"/>
        <v>0</v>
      </c>
      <c r="G79" s="609">
        <v>0</v>
      </c>
      <c r="H79" s="786">
        <f t="shared" si="49"/>
        <v>0</v>
      </c>
      <c r="I79" s="608">
        <v>0</v>
      </c>
      <c r="J79" s="609">
        <v>0</v>
      </c>
      <c r="K79" s="786">
        <f t="shared" si="50"/>
        <v>0</v>
      </c>
      <c r="L79" s="608">
        <v>0</v>
      </c>
      <c r="M79" s="609">
        <v>0</v>
      </c>
      <c r="N79" s="786">
        <f t="shared" si="51"/>
        <v>0</v>
      </c>
      <c r="O79" s="608">
        <v>0</v>
      </c>
      <c r="P79" s="609">
        <v>0</v>
      </c>
      <c r="Q79" s="786">
        <f t="shared" si="52"/>
        <v>0</v>
      </c>
      <c r="R79" s="608">
        <v>0</v>
      </c>
      <c r="S79" s="609">
        <v>0</v>
      </c>
      <c r="T79" s="786">
        <f t="shared" si="53"/>
        <v>0</v>
      </c>
      <c r="U79" s="608">
        <v>0</v>
      </c>
      <c r="V79" s="609">
        <v>0</v>
      </c>
      <c r="W79" s="786">
        <f t="shared" si="54"/>
        <v>0</v>
      </c>
      <c r="X79" s="608">
        <v>0</v>
      </c>
      <c r="Y79" s="609">
        <v>0</v>
      </c>
      <c r="Z79" s="786">
        <f t="shared" si="55"/>
        <v>0</v>
      </c>
      <c r="AA79" s="608">
        <v>0</v>
      </c>
      <c r="AB79" s="609">
        <v>0</v>
      </c>
      <c r="AC79" s="786">
        <f t="shared" si="56"/>
        <v>0</v>
      </c>
      <c r="AD79" s="608">
        <v>0</v>
      </c>
      <c r="AE79" s="801" t="str">
        <f t="shared" si="45"/>
        <v>OK</v>
      </c>
      <c r="AF79" s="801" t="str">
        <f t="shared" si="45"/>
        <v>OK</v>
      </c>
      <c r="AG79" s="801" t="str">
        <f t="shared" si="46"/>
        <v>OK</v>
      </c>
      <c r="AH79" s="801" t="str">
        <f t="shared" si="46"/>
        <v>OK</v>
      </c>
      <c r="AK79" s="2"/>
      <c r="AN79" s="2"/>
      <c r="AQ79" s="2"/>
      <c r="AT79" s="2"/>
      <c r="AW79" s="2"/>
      <c r="AZ79" s="2"/>
      <c r="BC79" s="2"/>
      <c r="BF79" s="2"/>
      <c r="BI79" s="2"/>
      <c r="BL79" s="2"/>
      <c r="BO79" s="2"/>
      <c r="BR79" s="2"/>
      <c r="BU79" s="2"/>
      <c r="BX79" s="2"/>
      <c r="CA79" s="2"/>
      <c r="CD79" s="2"/>
      <c r="CG79" s="2"/>
      <c r="CJ79" s="2"/>
      <c r="CM79" s="2"/>
    </row>
    <row r="80" spans="1:91" ht="18.75" customHeight="1" thickBot="1">
      <c r="A80" s="1415"/>
      <c r="B80" s="611" t="s">
        <v>1682</v>
      </c>
      <c r="C80" s="612">
        <v>20</v>
      </c>
      <c r="D80" s="789">
        <f t="shared" si="47"/>
        <v>0</v>
      </c>
      <c r="E80" s="790">
        <f t="shared" si="48"/>
        <v>0</v>
      </c>
      <c r="F80" s="839">
        <f t="shared" si="48"/>
        <v>0</v>
      </c>
      <c r="G80" s="613">
        <v>0</v>
      </c>
      <c r="H80" s="790">
        <f t="shared" si="49"/>
        <v>0</v>
      </c>
      <c r="I80" s="614">
        <v>0</v>
      </c>
      <c r="J80" s="613">
        <v>0</v>
      </c>
      <c r="K80" s="790">
        <f t="shared" si="50"/>
        <v>0</v>
      </c>
      <c r="L80" s="614">
        <v>0</v>
      </c>
      <c r="M80" s="613">
        <v>0</v>
      </c>
      <c r="N80" s="790">
        <f t="shared" si="51"/>
        <v>0</v>
      </c>
      <c r="O80" s="614">
        <v>0</v>
      </c>
      <c r="P80" s="613">
        <v>0</v>
      </c>
      <c r="Q80" s="790">
        <f t="shared" si="52"/>
        <v>0</v>
      </c>
      <c r="R80" s="614">
        <v>0</v>
      </c>
      <c r="S80" s="613">
        <v>0</v>
      </c>
      <c r="T80" s="790">
        <f t="shared" si="53"/>
        <v>0</v>
      </c>
      <c r="U80" s="614">
        <v>0</v>
      </c>
      <c r="V80" s="613">
        <v>0</v>
      </c>
      <c r="W80" s="790">
        <f t="shared" si="54"/>
        <v>0</v>
      </c>
      <c r="X80" s="614">
        <v>0</v>
      </c>
      <c r="Y80" s="613">
        <v>0</v>
      </c>
      <c r="Z80" s="790">
        <f t="shared" si="55"/>
        <v>0</v>
      </c>
      <c r="AA80" s="614">
        <v>0</v>
      </c>
      <c r="AB80" s="613">
        <v>0</v>
      </c>
      <c r="AC80" s="790">
        <f t="shared" si="56"/>
        <v>0</v>
      </c>
      <c r="AD80" s="614">
        <v>0</v>
      </c>
      <c r="AE80" s="801" t="str">
        <f t="shared" si="45"/>
        <v>OK</v>
      </c>
      <c r="AF80" s="801" t="str">
        <f t="shared" si="45"/>
        <v>OK</v>
      </c>
      <c r="AG80" s="801" t="str">
        <f t="shared" si="46"/>
        <v>OK</v>
      </c>
      <c r="AH80" s="801" t="str">
        <f t="shared" si="46"/>
        <v>OK</v>
      </c>
      <c r="AK80" s="2"/>
      <c r="AN80" s="2"/>
      <c r="AQ80" s="2"/>
      <c r="AT80" s="2"/>
      <c r="AW80" s="2"/>
      <c r="AZ80" s="2"/>
      <c r="BC80" s="2"/>
      <c r="BF80" s="2"/>
      <c r="BI80" s="2"/>
      <c r="BL80" s="2"/>
      <c r="BO80" s="2"/>
      <c r="BR80" s="2"/>
      <c r="BU80" s="2"/>
      <c r="BX80" s="2"/>
      <c r="CA80" s="2"/>
      <c r="CD80" s="2"/>
      <c r="CG80" s="2"/>
      <c r="CJ80" s="2"/>
      <c r="CM80" s="2"/>
    </row>
    <row r="81" spans="1:91" ht="18.75" customHeight="1" thickTop="1">
      <c r="A81" s="1418" t="s">
        <v>1683</v>
      </c>
      <c r="B81" s="1417"/>
      <c r="C81" s="604">
        <v>21</v>
      </c>
      <c r="D81" s="791">
        <f t="shared" si="47"/>
        <v>0</v>
      </c>
      <c r="E81" s="792">
        <f t="shared" si="48"/>
        <v>0</v>
      </c>
      <c r="F81" s="843">
        <f t="shared" si="48"/>
        <v>0</v>
      </c>
      <c r="G81" s="607">
        <v>0</v>
      </c>
      <c r="H81" s="792">
        <f t="shared" si="49"/>
        <v>0</v>
      </c>
      <c r="I81" s="608">
        <v>0</v>
      </c>
      <c r="J81" s="607">
        <v>0</v>
      </c>
      <c r="K81" s="792">
        <f t="shared" si="50"/>
        <v>0</v>
      </c>
      <c r="L81" s="608">
        <v>0</v>
      </c>
      <c r="M81" s="607">
        <v>0</v>
      </c>
      <c r="N81" s="792">
        <f t="shared" si="51"/>
        <v>0</v>
      </c>
      <c r="O81" s="608">
        <v>0</v>
      </c>
      <c r="P81" s="607">
        <v>0</v>
      </c>
      <c r="Q81" s="792">
        <f t="shared" si="52"/>
        <v>0</v>
      </c>
      <c r="R81" s="608">
        <v>0</v>
      </c>
      <c r="S81" s="607">
        <v>0</v>
      </c>
      <c r="T81" s="792">
        <f t="shared" si="53"/>
        <v>0</v>
      </c>
      <c r="U81" s="608">
        <v>0</v>
      </c>
      <c r="V81" s="607">
        <v>0</v>
      </c>
      <c r="W81" s="792">
        <f t="shared" si="54"/>
        <v>0</v>
      </c>
      <c r="X81" s="608">
        <v>0</v>
      </c>
      <c r="Y81" s="607">
        <v>0</v>
      </c>
      <c r="Z81" s="792">
        <f t="shared" si="55"/>
        <v>0</v>
      </c>
      <c r="AA81" s="608">
        <v>0</v>
      </c>
      <c r="AB81" s="607">
        <v>0</v>
      </c>
      <c r="AC81" s="792">
        <f t="shared" si="56"/>
        <v>0</v>
      </c>
      <c r="AD81" s="608">
        <v>0</v>
      </c>
      <c r="AE81" s="801" t="str">
        <f t="shared" si="45"/>
        <v>OK</v>
      </c>
      <c r="AF81" s="801" t="str">
        <f t="shared" si="45"/>
        <v>OK</v>
      </c>
      <c r="AG81" s="801" t="str">
        <f t="shared" si="46"/>
        <v>OK</v>
      </c>
      <c r="AH81" s="801" t="str">
        <f t="shared" si="46"/>
        <v>OK</v>
      </c>
      <c r="AK81" s="2"/>
      <c r="AN81" s="2"/>
      <c r="AQ81" s="2"/>
      <c r="AT81" s="2"/>
      <c r="AW81" s="2"/>
      <c r="AZ81" s="2"/>
      <c r="BC81" s="2"/>
      <c r="BF81" s="2"/>
      <c r="BI81" s="2"/>
      <c r="BL81" s="2"/>
      <c r="BO81" s="2"/>
      <c r="BR81" s="2"/>
      <c r="BU81" s="2"/>
      <c r="BX81" s="2"/>
      <c r="CA81" s="2"/>
      <c r="CD81" s="2"/>
      <c r="CG81" s="2"/>
      <c r="CJ81" s="2"/>
      <c r="CM81" s="2"/>
    </row>
    <row r="82" spans="1:91" ht="18.75" customHeight="1">
      <c r="A82" s="1430" t="s">
        <v>1684</v>
      </c>
      <c r="B82" s="1296"/>
      <c r="C82" s="9">
        <v>22</v>
      </c>
      <c r="D82" s="788">
        <f t="shared" si="47"/>
        <v>0</v>
      </c>
      <c r="E82" s="786">
        <f t="shared" si="48"/>
        <v>0</v>
      </c>
      <c r="F82" s="787">
        <f t="shared" si="48"/>
        <v>0</v>
      </c>
      <c r="G82" s="609">
        <v>0</v>
      </c>
      <c r="H82" s="786">
        <f t="shared" si="49"/>
        <v>0</v>
      </c>
      <c r="I82" s="608">
        <v>0</v>
      </c>
      <c r="J82" s="609">
        <v>0</v>
      </c>
      <c r="K82" s="786">
        <f t="shared" si="50"/>
        <v>0</v>
      </c>
      <c r="L82" s="608">
        <v>0</v>
      </c>
      <c r="M82" s="609">
        <v>0</v>
      </c>
      <c r="N82" s="786">
        <f t="shared" si="51"/>
        <v>0</v>
      </c>
      <c r="O82" s="608">
        <v>0</v>
      </c>
      <c r="P82" s="609">
        <v>0</v>
      </c>
      <c r="Q82" s="786">
        <f t="shared" si="52"/>
        <v>0</v>
      </c>
      <c r="R82" s="608">
        <v>0</v>
      </c>
      <c r="S82" s="609">
        <v>0</v>
      </c>
      <c r="T82" s="786">
        <f t="shared" si="53"/>
        <v>0</v>
      </c>
      <c r="U82" s="608">
        <v>0</v>
      </c>
      <c r="V82" s="609">
        <v>0</v>
      </c>
      <c r="W82" s="786">
        <f t="shared" si="54"/>
        <v>0</v>
      </c>
      <c r="X82" s="608">
        <v>0</v>
      </c>
      <c r="Y82" s="609">
        <v>0</v>
      </c>
      <c r="Z82" s="786">
        <f t="shared" si="55"/>
        <v>0</v>
      </c>
      <c r="AA82" s="608">
        <v>0</v>
      </c>
      <c r="AB82" s="609">
        <v>0</v>
      </c>
      <c r="AC82" s="786">
        <f t="shared" si="56"/>
        <v>0</v>
      </c>
      <c r="AD82" s="608">
        <v>0</v>
      </c>
      <c r="AE82" s="801" t="str">
        <f t="shared" si="45"/>
        <v>OK</v>
      </c>
      <c r="AF82" s="801" t="str">
        <f t="shared" si="45"/>
        <v>OK</v>
      </c>
      <c r="AG82" s="801" t="str">
        <f t="shared" si="46"/>
        <v>OK</v>
      </c>
      <c r="AH82" s="801" t="str">
        <f t="shared" si="46"/>
        <v>OK</v>
      </c>
      <c r="AK82" s="2"/>
      <c r="AN82" s="2"/>
      <c r="AQ82" s="2"/>
      <c r="AT82" s="2"/>
      <c r="AW82" s="2"/>
      <c r="AZ82" s="2"/>
      <c r="BC82" s="2"/>
      <c r="BF82" s="2"/>
      <c r="BI82" s="2"/>
      <c r="BL82" s="2"/>
      <c r="BO82" s="2"/>
      <c r="BR82" s="2"/>
      <c r="BU82" s="2"/>
      <c r="BX82" s="2"/>
      <c r="CA82" s="2"/>
      <c r="CD82" s="2"/>
      <c r="CG82" s="2"/>
      <c r="CJ82" s="2"/>
      <c r="CM82" s="2"/>
    </row>
    <row r="83" spans="1:91" ht="18.75" customHeight="1">
      <c r="A83" s="1413" t="s">
        <v>1685</v>
      </c>
      <c r="B83" s="11" t="s">
        <v>1686</v>
      </c>
      <c r="C83" s="9">
        <v>23</v>
      </c>
      <c r="D83" s="788">
        <f t="shared" si="47"/>
        <v>0</v>
      </c>
      <c r="E83" s="786">
        <f t="shared" si="48"/>
        <v>0</v>
      </c>
      <c r="F83" s="787">
        <f t="shared" si="48"/>
        <v>0</v>
      </c>
      <c r="G83" s="609">
        <v>0</v>
      </c>
      <c r="H83" s="786">
        <f t="shared" si="49"/>
        <v>0</v>
      </c>
      <c r="I83" s="608">
        <v>0</v>
      </c>
      <c r="J83" s="609">
        <v>0</v>
      </c>
      <c r="K83" s="786">
        <f t="shared" si="50"/>
        <v>0</v>
      </c>
      <c r="L83" s="608">
        <v>0</v>
      </c>
      <c r="M83" s="609">
        <v>0</v>
      </c>
      <c r="N83" s="786">
        <f t="shared" si="51"/>
        <v>0</v>
      </c>
      <c r="O83" s="608">
        <v>0</v>
      </c>
      <c r="P83" s="609">
        <v>0</v>
      </c>
      <c r="Q83" s="786">
        <f t="shared" si="52"/>
        <v>0</v>
      </c>
      <c r="R83" s="608">
        <v>0</v>
      </c>
      <c r="S83" s="609">
        <v>0</v>
      </c>
      <c r="T83" s="786">
        <f t="shared" si="53"/>
        <v>0</v>
      </c>
      <c r="U83" s="608">
        <v>0</v>
      </c>
      <c r="V83" s="609">
        <v>0</v>
      </c>
      <c r="W83" s="786">
        <f t="shared" si="54"/>
        <v>0</v>
      </c>
      <c r="X83" s="608">
        <v>0</v>
      </c>
      <c r="Y83" s="609">
        <v>0</v>
      </c>
      <c r="Z83" s="786">
        <f t="shared" si="55"/>
        <v>0</v>
      </c>
      <c r="AA83" s="608">
        <v>0</v>
      </c>
      <c r="AB83" s="609">
        <v>0</v>
      </c>
      <c r="AC83" s="786">
        <f t="shared" si="56"/>
        <v>0</v>
      </c>
      <c r="AD83" s="608">
        <v>0</v>
      </c>
      <c r="AE83" s="801" t="str">
        <f t="shared" si="45"/>
        <v>OK</v>
      </c>
      <c r="AF83" s="801" t="str">
        <f t="shared" si="45"/>
        <v>OK</v>
      </c>
      <c r="AG83" s="801" t="str">
        <f t="shared" si="46"/>
        <v>OK</v>
      </c>
      <c r="AH83" s="801" t="str">
        <f t="shared" si="46"/>
        <v>OK</v>
      </c>
      <c r="AK83" s="2"/>
      <c r="AN83" s="2"/>
      <c r="AQ83" s="2"/>
      <c r="AT83" s="2"/>
      <c r="AW83" s="2"/>
      <c r="AZ83" s="2"/>
      <c r="BC83" s="2"/>
      <c r="BF83" s="2"/>
      <c r="BI83" s="2"/>
      <c r="BL83" s="2"/>
      <c r="BO83" s="2"/>
      <c r="BR83" s="2"/>
      <c r="BU83" s="2"/>
      <c r="BX83" s="2"/>
      <c r="CA83" s="2"/>
      <c r="CD83" s="2"/>
      <c r="CG83" s="2"/>
      <c r="CJ83" s="2"/>
      <c r="CM83" s="2"/>
    </row>
    <row r="84" spans="1:91" ht="18.75" customHeight="1">
      <c r="A84" s="1414"/>
      <c r="B84" s="11" t="s">
        <v>1687</v>
      </c>
      <c r="C84" s="9">
        <v>24</v>
      </c>
      <c r="D84" s="788">
        <f t="shared" si="47"/>
        <v>0</v>
      </c>
      <c r="E84" s="786">
        <f t="shared" si="48"/>
        <v>0</v>
      </c>
      <c r="F84" s="787">
        <f t="shared" si="48"/>
        <v>0</v>
      </c>
      <c r="G84" s="609">
        <v>0</v>
      </c>
      <c r="H84" s="786">
        <f t="shared" si="49"/>
        <v>0</v>
      </c>
      <c r="I84" s="608">
        <v>0</v>
      </c>
      <c r="J84" s="609">
        <v>0</v>
      </c>
      <c r="K84" s="786">
        <f t="shared" si="50"/>
        <v>0</v>
      </c>
      <c r="L84" s="608">
        <v>0</v>
      </c>
      <c r="M84" s="609">
        <v>0</v>
      </c>
      <c r="N84" s="786">
        <f t="shared" si="51"/>
        <v>0</v>
      </c>
      <c r="O84" s="608">
        <v>0</v>
      </c>
      <c r="P84" s="609">
        <v>0</v>
      </c>
      <c r="Q84" s="786">
        <f t="shared" si="52"/>
        <v>0</v>
      </c>
      <c r="R84" s="608">
        <v>0</v>
      </c>
      <c r="S84" s="609">
        <v>0</v>
      </c>
      <c r="T84" s="786">
        <f t="shared" si="53"/>
        <v>0</v>
      </c>
      <c r="U84" s="608">
        <v>0</v>
      </c>
      <c r="V84" s="609">
        <v>0</v>
      </c>
      <c r="W84" s="786">
        <f t="shared" si="54"/>
        <v>0</v>
      </c>
      <c r="X84" s="608">
        <v>0</v>
      </c>
      <c r="Y84" s="609">
        <v>0</v>
      </c>
      <c r="Z84" s="786">
        <f t="shared" si="55"/>
        <v>0</v>
      </c>
      <c r="AA84" s="608">
        <v>0</v>
      </c>
      <c r="AB84" s="609">
        <v>0</v>
      </c>
      <c r="AC84" s="786">
        <f t="shared" si="56"/>
        <v>0</v>
      </c>
      <c r="AD84" s="608">
        <v>0</v>
      </c>
      <c r="AE84" s="801" t="str">
        <f t="shared" si="45"/>
        <v>OK</v>
      </c>
      <c r="AF84" s="801" t="str">
        <f t="shared" si="45"/>
        <v>OK</v>
      </c>
      <c r="AG84" s="801" t="str">
        <f t="shared" si="46"/>
        <v>OK</v>
      </c>
      <c r="AH84" s="801" t="str">
        <f t="shared" si="46"/>
        <v>OK</v>
      </c>
      <c r="AK84" s="2"/>
      <c r="AN84" s="2"/>
      <c r="AQ84" s="2"/>
      <c r="AT84" s="2"/>
      <c r="AW84" s="2"/>
      <c r="AZ84" s="2"/>
      <c r="BC84" s="2"/>
      <c r="BF84" s="2"/>
      <c r="BI84" s="2"/>
      <c r="BL84" s="2"/>
      <c r="BO84" s="2"/>
      <c r="BR84" s="2"/>
      <c r="BU84" s="2"/>
      <c r="BX84" s="2"/>
      <c r="CA84" s="2"/>
      <c r="CD84" s="2"/>
      <c r="CG84" s="2"/>
      <c r="CJ84" s="2"/>
      <c r="CM84" s="2"/>
    </row>
    <row r="85" spans="1:91" ht="18.75" customHeight="1">
      <c r="A85" s="1414"/>
      <c r="B85" s="11" t="s">
        <v>1688</v>
      </c>
      <c r="C85" s="9">
        <v>25</v>
      </c>
      <c r="D85" s="788">
        <f t="shared" si="47"/>
        <v>0</v>
      </c>
      <c r="E85" s="786">
        <f t="shared" si="48"/>
        <v>0</v>
      </c>
      <c r="F85" s="787">
        <f t="shared" si="48"/>
        <v>0</v>
      </c>
      <c r="G85" s="609">
        <v>0</v>
      </c>
      <c r="H85" s="786">
        <f t="shared" si="49"/>
        <v>0</v>
      </c>
      <c r="I85" s="608">
        <v>0</v>
      </c>
      <c r="J85" s="609">
        <v>0</v>
      </c>
      <c r="K85" s="786">
        <f t="shared" si="50"/>
        <v>0</v>
      </c>
      <c r="L85" s="608">
        <v>0</v>
      </c>
      <c r="M85" s="609">
        <v>0</v>
      </c>
      <c r="N85" s="786">
        <f t="shared" si="51"/>
        <v>0</v>
      </c>
      <c r="O85" s="608">
        <v>0</v>
      </c>
      <c r="P85" s="609">
        <v>0</v>
      </c>
      <c r="Q85" s="786">
        <f t="shared" si="52"/>
        <v>0</v>
      </c>
      <c r="R85" s="608">
        <v>0</v>
      </c>
      <c r="S85" s="609">
        <v>0</v>
      </c>
      <c r="T85" s="786">
        <f t="shared" si="53"/>
        <v>0</v>
      </c>
      <c r="U85" s="608">
        <v>0</v>
      </c>
      <c r="V85" s="609">
        <v>0</v>
      </c>
      <c r="W85" s="786">
        <f t="shared" si="54"/>
        <v>0</v>
      </c>
      <c r="X85" s="608">
        <v>0</v>
      </c>
      <c r="Y85" s="609">
        <v>0</v>
      </c>
      <c r="Z85" s="786">
        <f t="shared" si="55"/>
        <v>0</v>
      </c>
      <c r="AA85" s="608">
        <v>0</v>
      </c>
      <c r="AB85" s="609">
        <v>0</v>
      </c>
      <c r="AC85" s="786">
        <f t="shared" si="56"/>
        <v>0</v>
      </c>
      <c r="AD85" s="608">
        <v>0</v>
      </c>
      <c r="AE85" s="801" t="str">
        <f t="shared" si="45"/>
        <v>OK</v>
      </c>
      <c r="AF85" s="801" t="str">
        <f t="shared" si="45"/>
        <v>OK</v>
      </c>
      <c r="AG85" s="801" t="str">
        <f t="shared" si="46"/>
        <v>OK</v>
      </c>
      <c r="AH85" s="801" t="str">
        <f t="shared" si="46"/>
        <v>OK</v>
      </c>
      <c r="AK85" s="2"/>
      <c r="AN85" s="2"/>
      <c r="AQ85" s="2"/>
      <c r="AT85" s="2"/>
      <c r="AW85" s="2"/>
      <c r="AZ85" s="2"/>
      <c r="BC85" s="2"/>
      <c r="BF85" s="2"/>
      <c r="BI85" s="2"/>
      <c r="BL85" s="2"/>
      <c r="BO85" s="2"/>
      <c r="BR85" s="2"/>
      <c r="BU85" s="2"/>
      <c r="BX85" s="2"/>
      <c r="CA85" s="2"/>
      <c r="CD85" s="2"/>
      <c r="CG85" s="2"/>
      <c r="CJ85" s="2"/>
      <c r="CM85" s="2"/>
    </row>
    <row r="86" spans="1:91" ht="18.75" customHeight="1">
      <c r="A86" s="1433"/>
      <c r="B86" s="11" t="s">
        <v>1689</v>
      </c>
      <c r="C86" s="885">
        <v>26</v>
      </c>
      <c r="D86" s="788">
        <f t="shared" si="47"/>
        <v>0</v>
      </c>
      <c r="E86" s="786">
        <f t="shared" si="48"/>
        <v>0</v>
      </c>
      <c r="F86" s="787">
        <f t="shared" si="48"/>
        <v>0</v>
      </c>
      <c r="G86" s="609">
        <v>0</v>
      </c>
      <c r="H86" s="786">
        <f t="shared" si="49"/>
        <v>0</v>
      </c>
      <c r="I86" s="608">
        <v>0</v>
      </c>
      <c r="J86" s="609">
        <v>0</v>
      </c>
      <c r="K86" s="786">
        <f t="shared" si="50"/>
        <v>0</v>
      </c>
      <c r="L86" s="608">
        <v>0</v>
      </c>
      <c r="M86" s="609">
        <v>0</v>
      </c>
      <c r="N86" s="786">
        <f t="shared" si="51"/>
        <v>0</v>
      </c>
      <c r="O86" s="608">
        <v>0</v>
      </c>
      <c r="P86" s="609">
        <v>0</v>
      </c>
      <c r="Q86" s="786">
        <f t="shared" si="52"/>
        <v>0</v>
      </c>
      <c r="R86" s="608">
        <v>0</v>
      </c>
      <c r="S86" s="609">
        <v>0</v>
      </c>
      <c r="T86" s="786">
        <f t="shared" si="53"/>
        <v>0</v>
      </c>
      <c r="U86" s="608">
        <v>0</v>
      </c>
      <c r="V86" s="609">
        <v>0</v>
      </c>
      <c r="W86" s="786">
        <f t="shared" si="54"/>
        <v>0</v>
      </c>
      <c r="X86" s="608">
        <v>0</v>
      </c>
      <c r="Y86" s="609">
        <v>0</v>
      </c>
      <c r="Z86" s="786">
        <f t="shared" si="55"/>
        <v>0</v>
      </c>
      <c r="AA86" s="608">
        <v>0</v>
      </c>
      <c r="AB86" s="609">
        <v>0</v>
      </c>
      <c r="AC86" s="786">
        <f t="shared" si="56"/>
        <v>0</v>
      </c>
      <c r="AD86" s="608">
        <v>0</v>
      </c>
      <c r="AE86" s="801" t="str">
        <f t="shared" si="45"/>
        <v>OK</v>
      </c>
      <c r="AF86" s="801" t="str">
        <f t="shared" si="45"/>
        <v>OK</v>
      </c>
      <c r="AG86" s="801" t="str">
        <f t="shared" si="46"/>
        <v>OK</v>
      </c>
      <c r="AH86" s="801" t="str">
        <f t="shared" si="46"/>
        <v>OK</v>
      </c>
      <c r="AK86" s="2"/>
      <c r="AN86" s="2"/>
      <c r="AQ86" s="2"/>
      <c r="AT86" s="2"/>
      <c r="AW86" s="2"/>
      <c r="AZ86" s="2"/>
      <c r="BC86" s="2"/>
      <c r="BF86" s="2"/>
      <c r="BI86" s="2"/>
      <c r="BL86" s="2"/>
      <c r="BO86" s="2"/>
      <c r="BR86" s="2"/>
      <c r="BU86" s="2"/>
      <c r="BX86" s="2"/>
      <c r="CA86" s="2"/>
      <c r="CD86" s="2"/>
      <c r="CG86" s="2"/>
      <c r="CJ86" s="2"/>
      <c r="CM86" s="2"/>
    </row>
    <row r="87" spans="1:91" ht="18.75" customHeight="1">
      <c r="A87" s="1435" t="s">
        <v>164</v>
      </c>
      <c r="B87" s="11" t="s">
        <v>1690</v>
      </c>
      <c r="C87" s="9">
        <v>27</v>
      </c>
      <c r="D87" s="788">
        <f t="shared" si="47"/>
        <v>0</v>
      </c>
      <c r="E87" s="786">
        <f t="shared" si="48"/>
        <v>0</v>
      </c>
      <c r="F87" s="787">
        <f t="shared" si="48"/>
        <v>0</v>
      </c>
      <c r="G87" s="609">
        <v>0</v>
      </c>
      <c r="H87" s="786">
        <f t="shared" si="49"/>
        <v>0</v>
      </c>
      <c r="I87" s="608">
        <v>0</v>
      </c>
      <c r="J87" s="609">
        <v>0</v>
      </c>
      <c r="K87" s="786">
        <f t="shared" si="50"/>
        <v>0</v>
      </c>
      <c r="L87" s="608">
        <v>0</v>
      </c>
      <c r="M87" s="609">
        <v>0</v>
      </c>
      <c r="N87" s="786">
        <f t="shared" si="51"/>
        <v>0</v>
      </c>
      <c r="O87" s="608">
        <v>0</v>
      </c>
      <c r="P87" s="609">
        <v>0</v>
      </c>
      <c r="Q87" s="786">
        <f t="shared" si="52"/>
        <v>0</v>
      </c>
      <c r="R87" s="608">
        <v>0</v>
      </c>
      <c r="S87" s="609">
        <v>0</v>
      </c>
      <c r="T87" s="786">
        <f t="shared" si="53"/>
        <v>0</v>
      </c>
      <c r="U87" s="608">
        <v>0</v>
      </c>
      <c r="V87" s="609">
        <v>0</v>
      </c>
      <c r="W87" s="786">
        <f t="shared" si="54"/>
        <v>0</v>
      </c>
      <c r="X87" s="608">
        <v>0</v>
      </c>
      <c r="Y87" s="609">
        <v>0</v>
      </c>
      <c r="Z87" s="786">
        <f t="shared" si="55"/>
        <v>0</v>
      </c>
      <c r="AA87" s="608">
        <v>0</v>
      </c>
      <c r="AB87" s="609">
        <v>0</v>
      </c>
      <c r="AC87" s="786">
        <f t="shared" si="56"/>
        <v>0</v>
      </c>
      <c r="AD87" s="608">
        <v>0</v>
      </c>
      <c r="AE87" s="801" t="str">
        <f t="shared" si="45"/>
        <v>OK</v>
      </c>
      <c r="AF87" s="801" t="str">
        <f t="shared" si="45"/>
        <v>OK</v>
      </c>
      <c r="AG87" s="801" t="str">
        <f t="shared" si="46"/>
        <v>OK</v>
      </c>
      <c r="AH87" s="801" t="str">
        <f t="shared" si="46"/>
        <v>OK</v>
      </c>
      <c r="AK87" s="2"/>
      <c r="AN87" s="2"/>
      <c r="AQ87" s="2"/>
      <c r="AT87" s="2"/>
      <c r="AW87" s="2"/>
      <c r="AZ87" s="2"/>
      <c r="BC87" s="2"/>
      <c r="BF87" s="2"/>
      <c r="BI87" s="2"/>
      <c r="BL87" s="2"/>
      <c r="BO87" s="2"/>
      <c r="BR87" s="2"/>
      <c r="BU87" s="2"/>
      <c r="BX87" s="2"/>
      <c r="CA87" s="2"/>
      <c r="CD87" s="2"/>
      <c r="CG87" s="2"/>
      <c r="CJ87" s="2"/>
      <c r="CM87" s="2"/>
    </row>
    <row r="88" spans="1:91" ht="18.75" customHeight="1">
      <c r="A88" s="1436"/>
      <c r="B88" s="11" t="s">
        <v>1691</v>
      </c>
      <c r="C88" s="9">
        <v>28</v>
      </c>
      <c r="D88" s="788">
        <f t="shared" si="47"/>
        <v>0</v>
      </c>
      <c r="E88" s="786">
        <f t="shared" si="48"/>
        <v>0</v>
      </c>
      <c r="F88" s="787">
        <f t="shared" si="48"/>
        <v>0</v>
      </c>
      <c r="G88" s="609">
        <v>0</v>
      </c>
      <c r="H88" s="786">
        <f t="shared" si="49"/>
        <v>0</v>
      </c>
      <c r="I88" s="608">
        <v>0</v>
      </c>
      <c r="J88" s="609">
        <v>0</v>
      </c>
      <c r="K88" s="786">
        <f t="shared" si="50"/>
        <v>0</v>
      </c>
      <c r="L88" s="608">
        <v>0</v>
      </c>
      <c r="M88" s="609">
        <v>0</v>
      </c>
      <c r="N88" s="786">
        <f t="shared" si="51"/>
        <v>0</v>
      </c>
      <c r="O88" s="608">
        <v>0</v>
      </c>
      <c r="P88" s="609">
        <v>0</v>
      </c>
      <c r="Q88" s="786">
        <f t="shared" si="52"/>
        <v>0</v>
      </c>
      <c r="R88" s="608">
        <v>0</v>
      </c>
      <c r="S88" s="609">
        <v>0</v>
      </c>
      <c r="T88" s="786">
        <f t="shared" si="53"/>
        <v>0</v>
      </c>
      <c r="U88" s="608">
        <v>0</v>
      </c>
      <c r="V88" s="609">
        <v>0</v>
      </c>
      <c r="W88" s="786">
        <f t="shared" si="54"/>
        <v>0</v>
      </c>
      <c r="X88" s="608">
        <v>0</v>
      </c>
      <c r="Y88" s="609">
        <v>0</v>
      </c>
      <c r="Z88" s="786">
        <f t="shared" si="55"/>
        <v>0</v>
      </c>
      <c r="AA88" s="608">
        <v>0</v>
      </c>
      <c r="AB88" s="609">
        <v>0</v>
      </c>
      <c r="AC88" s="786">
        <f t="shared" si="56"/>
        <v>0</v>
      </c>
      <c r="AD88" s="608">
        <v>0</v>
      </c>
      <c r="AE88" s="801" t="str">
        <f t="shared" si="45"/>
        <v>OK</v>
      </c>
      <c r="AF88" s="801" t="str">
        <f t="shared" si="45"/>
        <v>OK</v>
      </c>
      <c r="AG88" s="801" t="str">
        <f t="shared" si="46"/>
        <v>OK</v>
      </c>
      <c r="AH88" s="801" t="str">
        <f t="shared" si="46"/>
        <v>OK</v>
      </c>
      <c r="AK88" s="2"/>
      <c r="AN88" s="2"/>
      <c r="AQ88" s="2"/>
      <c r="AT88" s="2"/>
      <c r="AW88" s="2"/>
      <c r="AZ88" s="2"/>
      <c r="BC88" s="2"/>
      <c r="BF88" s="2"/>
      <c r="BI88" s="2"/>
      <c r="BL88" s="2"/>
      <c r="BO88" s="2"/>
      <c r="BR88" s="2"/>
      <c r="BU88" s="2"/>
      <c r="BX88" s="2"/>
      <c r="CA88" s="2"/>
      <c r="CD88" s="2"/>
      <c r="CG88" s="2"/>
      <c r="CJ88" s="2"/>
      <c r="CM88" s="2"/>
    </row>
    <row r="89" spans="1:91" ht="18.75" customHeight="1">
      <c r="A89" s="1436"/>
      <c r="B89" s="11" t="s">
        <v>1692</v>
      </c>
      <c r="C89" s="9">
        <v>29</v>
      </c>
      <c r="D89" s="788">
        <f t="shared" si="47"/>
        <v>0</v>
      </c>
      <c r="E89" s="786">
        <f t="shared" si="48"/>
        <v>0</v>
      </c>
      <c r="F89" s="787">
        <f t="shared" si="48"/>
        <v>0</v>
      </c>
      <c r="G89" s="609">
        <v>0</v>
      </c>
      <c r="H89" s="786">
        <f t="shared" si="49"/>
        <v>0</v>
      </c>
      <c r="I89" s="608">
        <v>0</v>
      </c>
      <c r="J89" s="609">
        <v>0</v>
      </c>
      <c r="K89" s="786">
        <f t="shared" si="50"/>
        <v>0</v>
      </c>
      <c r="L89" s="608">
        <v>0</v>
      </c>
      <c r="M89" s="609">
        <v>0</v>
      </c>
      <c r="N89" s="786">
        <f t="shared" si="51"/>
        <v>0</v>
      </c>
      <c r="O89" s="608">
        <v>0</v>
      </c>
      <c r="P89" s="609">
        <v>0</v>
      </c>
      <c r="Q89" s="786">
        <f t="shared" si="52"/>
        <v>0</v>
      </c>
      <c r="R89" s="608">
        <v>0</v>
      </c>
      <c r="S89" s="609">
        <v>0</v>
      </c>
      <c r="T89" s="786">
        <f t="shared" si="53"/>
        <v>0</v>
      </c>
      <c r="U89" s="608">
        <v>0</v>
      </c>
      <c r="V89" s="609">
        <v>0</v>
      </c>
      <c r="W89" s="786">
        <f t="shared" si="54"/>
        <v>0</v>
      </c>
      <c r="X89" s="608">
        <v>0</v>
      </c>
      <c r="Y89" s="609">
        <v>0</v>
      </c>
      <c r="Z89" s="786">
        <f t="shared" si="55"/>
        <v>0</v>
      </c>
      <c r="AA89" s="608">
        <v>0</v>
      </c>
      <c r="AB89" s="609">
        <v>0</v>
      </c>
      <c r="AC89" s="786">
        <f t="shared" si="56"/>
        <v>0</v>
      </c>
      <c r="AD89" s="608">
        <v>0</v>
      </c>
      <c r="AE89" s="801" t="str">
        <f t="shared" si="45"/>
        <v>OK</v>
      </c>
      <c r="AF89" s="801" t="str">
        <f t="shared" si="45"/>
        <v>OK</v>
      </c>
      <c r="AG89" s="801" t="str">
        <f t="shared" si="46"/>
        <v>OK</v>
      </c>
      <c r="AH89" s="801" t="str">
        <f t="shared" si="46"/>
        <v>OK</v>
      </c>
      <c r="AK89" s="2"/>
      <c r="AN89" s="2"/>
      <c r="AQ89" s="2"/>
      <c r="AT89" s="2"/>
      <c r="AW89" s="2"/>
      <c r="AZ89" s="2"/>
      <c r="BC89" s="2"/>
      <c r="BF89" s="2"/>
      <c r="BI89" s="2"/>
      <c r="BL89" s="2"/>
      <c r="BO89" s="2"/>
      <c r="BR89" s="2"/>
      <c r="BU89" s="2"/>
      <c r="BX89" s="2"/>
      <c r="CA89" s="2"/>
      <c r="CD89" s="2"/>
      <c r="CG89" s="2"/>
      <c r="CJ89" s="2"/>
      <c r="CM89" s="2"/>
    </row>
    <row r="90" spans="1:91" ht="18.75" customHeight="1">
      <c r="A90" s="1436"/>
      <c r="B90" s="11" t="s">
        <v>1693</v>
      </c>
      <c r="C90" s="9">
        <v>30</v>
      </c>
      <c r="D90" s="788">
        <f t="shared" si="47"/>
        <v>0</v>
      </c>
      <c r="E90" s="786">
        <f t="shared" si="48"/>
        <v>0</v>
      </c>
      <c r="F90" s="787">
        <f t="shared" si="48"/>
        <v>0</v>
      </c>
      <c r="G90" s="609">
        <v>0</v>
      </c>
      <c r="H90" s="786">
        <f t="shared" si="49"/>
        <v>0</v>
      </c>
      <c r="I90" s="608">
        <v>0</v>
      </c>
      <c r="J90" s="609">
        <v>0</v>
      </c>
      <c r="K90" s="786">
        <f t="shared" si="50"/>
        <v>0</v>
      </c>
      <c r="L90" s="608">
        <v>0</v>
      </c>
      <c r="M90" s="609">
        <v>0</v>
      </c>
      <c r="N90" s="786">
        <f t="shared" si="51"/>
        <v>0</v>
      </c>
      <c r="O90" s="608">
        <v>0</v>
      </c>
      <c r="P90" s="609">
        <v>0</v>
      </c>
      <c r="Q90" s="786">
        <f t="shared" si="52"/>
        <v>0</v>
      </c>
      <c r="R90" s="608">
        <v>0</v>
      </c>
      <c r="S90" s="609">
        <v>0</v>
      </c>
      <c r="T90" s="786">
        <f t="shared" si="53"/>
        <v>0</v>
      </c>
      <c r="U90" s="608">
        <v>0</v>
      </c>
      <c r="V90" s="609">
        <v>0</v>
      </c>
      <c r="W90" s="786">
        <f t="shared" si="54"/>
        <v>0</v>
      </c>
      <c r="X90" s="608">
        <v>0</v>
      </c>
      <c r="Y90" s="609">
        <v>0</v>
      </c>
      <c r="Z90" s="786">
        <f t="shared" si="55"/>
        <v>0</v>
      </c>
      <c r="AA90" s="608">
        <v>0</v>
      </c>
      <c r="AB90" s="609">
        <v>0</v>
      </c>
      <c r="AC90" s="786">
        <f t="shared" si="56"/>
        <v>0</v>
      </c>
      <c r="AD90" s="608">
        <v>0</v>
      </c>
      <c r="AE90" s="801" t="str">
        <f t="shared" si="45"/>
        <v>OK</v>
      </c>
      <c r="AF90" s="801" t="str">
        <f t="shared" si="45"/>
        <v>OK</v>
      </c>
      <c r="AG90" s="801" t="str">
        <f t="shared" si="46"/>
        <v>OK</v>
      </c>
      <c r="AH90" s="801" t="str">
        <f t="shared" si="46"/>
        <v>OK</v>
      </c>
      <c r="AK90" s="2"/>
      <c r="AN90" s="2"/>
      <c r="AQ90" s="2"/>
      <c r="AT90" s="2"/>
      <c r="AW90" s="2"/>
      <c r="AZ90" s="2"/>
      <c r="BC90" s="2"/>
      <c r="BF90" s="2"/>
      <c r="BI90" s="2"/>
      <c r="BL90" s="2"/>
      <c r="BO90" s="2"/>
      <c r="BR90" s="2"/>
      <c r="BU90" s="2"/>
      <c r="BX90" s="2"/>
      <c r="CA90" s="2"/>
      <c r="CD90" s="2"/>
      <c r="CG90" s="2"/>
      <c r="CJ90" s="2"/>
      <c r="CM90" s="2"/>
    </row>
    <row r="91" spans="1:91" ht="18.75" customHeight="1">
      <c r="A91" s="1436"/>
      <c r="B91" s="11" t="s">
        <v>1694</v>
      </c>
      <c r="C91" s="9">
        <v>31</v>
      </c>
      <c r="D91" s="788">
        <f t="shared" si="47"/>
        <v>0</v>
      </c>
      <c r="E91" s="786">
        <f t="shared" si="48"/>
        <v>0</v>
      </c>
      <c r="F91" s="787">
        <f t="shared" si="48"/>
        <v>0</v>
      </c>
      <c r="G91" s="609">
        <v>0</v>
      </c>
      <c r="H91" s="786">
        <f t="shared" si="49"/>
        <v>0</v>
      </c>
      <c r="I91" s="608">
        <v>0</v>
      </c>
      <c r="J91" s="609">
        <v>0</v>
      </c>
      <c r="K91" s="786">
        <f t="shared" si="50"/>
        <v>0</v>
      </c>
      <c r="L91" s="608">
        <v>0</v>
      </c>
      <c r="M91" s="609">
        <v>0</v>
      </c>
      <c r="N91" s="786">
        <f t="shared" si="51"/>
        <v>0</v>
      </c>
      <c r="O91" s="608">
        <v>0</v>
      </c>
      <c r="P91" s="609">
        <v>0</v>
      </c>
      <c r="Q91" s="786">
        <f t="shared" si="52"/>
        <v>0</v>
      </c>
      <c r="R91" s="608">
        <v>0</v>
      </c>
      <c r="S91" s="609">
        <v>0</v>
      </c>
      <c r="T91" s="786">
        <f t="shared" si="53"/>
        <v>0</v>
      </c>
      <c r="U91" s="608">
        <v>0</v>
      </c>
      <c r="V91" s="609">
        <v>0</v>
      </c>
      <c r="W91" s="786">
        <f t="shared" si="54"/>
        <v>0</v>
      </c>
      <c r="X91" s="608">
        <v>0</v>
      </c>
      <c r="Y91" s="609">
        <v>0</v>
      </c>
      <c r="Z91" s="786">
        <f t="shared" si="55"/>
        <v>0</v>
      </c>
      <c r="AA91" s="608">
        <v>0</v>
      </c>
      <c r="AB91" s="609">
        <v>0</v>
      </c>
      <c r="AC91" s="786">
        <f t="shared" si="56"/>
        <v>0</v>
      </c>
      <c r="AD91" s="608">
        <v>0</v>
      </c>
      <c r="AE91" s="801" t="str">
        <f t="shared" si="45"/>
        <v>OK</v>
      </c>
      <c r="AF91" s="801" t="str">
        <f t="shared" si="45"/>
        <v>OK</v>
      </c>
      <c r="AG91" s="801" t="str">
        <f t="shared" si="46"/>
        <v>OK</v>
      </c>
      <c r="AH91" s="801" t="str">
        <f t="shared" si="46"/>
        <v>OK</v>
      </c>
      <c r="AK91" s="2"/>
      <c r="AN91" s="2"/>
      <c r="AQ91" s="2"/>
      <c r="AT91" s="2"/>
      <c r="AW91" s="2"/>
      <c r="AZ91" s="2"/>
      <c r="BC91" s="2"/>
      <c r="BF91" s="2"/>
      <c r="BI91" s="2"/>
      <c r="BL91" s="2"/>
      <c r="BO91" s="2"/>
      <c r="BR91" s="2"/>
      <c r="BU91" s="2"/>
      <c r="BX91" s="2"/>
      <c r="CA91" s="2"/>
      <c r="CD91" s="2"/>
      <c r="CG91" s="2"/>
      <c r="CJ91" s="2"/>
      <c r="CM91" s="2"/>
    </row>
    <row r="92" spans="1:91" ht="18.75" customHeight="1">
      <c r="A92" s="1436"/>
      <c r="B92" s="11" t="s">
        <v>1695</v>
      </c>
      <c r="C92" s="885">
        <v>32</v>
      </c>
      <c r="D92" s="788">
        <f t="shared" si="47"/>
        <v>0</v>
      </c>
      <c r="E92" s="786">
        <f t="shared" si="48"/>
        <v>0</v>
      </c>
      <c r="F92" s="787">
        <f t="shared" si="48"/>
        <v>0</v>
      </c>
      <c r="G92" s="609">
        <v>0</v>
      </c>
      <c r="H92" s="786">
        <f t="shared" si="49"/>
        <v>0</v>
      </c>
      <c r="I92" s="608">
        <v>0</v>
      </c>
      <c r="J92" s="609">
        <v>0</v>
      </c>
      <c r="K92" s="786">
        <f t="shared" si="50"/>
        <v>0</v>
      </c>
      <c r="L92" s="608">
        <v>0</v>
      </c>
      <c r="M92" s="609">
        <v>0</v>
      </c>
      <c r="N92" s="786">
        <f t="shared" si="51"/>
        <v>0</v>
      </c>
      <c r="O92" s="608">
        <v>0</v>
      </c>
      <c r="P92" s="609">
        <v>0</v>
      </c>
      <c r="Q92" s="786">
        <f t="shared" si="52"/>
        <v>0</v>
      </c>
      <c r="R92" s="608">
        <v>0</v>
      </c>
      <c r="S92" s="609">
        <v>0</v>
      </c>
      <c r="T92" s="786">
        <f t="shared" si="53"/>
        <v>0</v>
      </c>
      <c r="U92" s="608">
        <v>0</v>
      </c>
      <c r="V92" s="609">
        <v>0</v>
      </c>
      <c r="W92" s="786">
        <f t="shared" si="54"/>
        <v>0</v>
      </c>
      <c r="X92" s="608">
        <v>0</v>
      </c>
      <c r="Y92" s="609">
        <v>0</v>
      </c>
      <c r="Z92" s="786">
        <f t="shared" si="55"/>
        <v>0</v>
      </c>
      <c r="AA92" s="608">
        <v>0</v>
      </c>
      <c r="AB92" s="609">
        <v>0</v>
      </c>
      <c r="AC92" s="786">
        <f t="shared" si="56"/>
        <v>0</v>
      </c>
      <c r="AD92" s="608">
        <v>0</v>
      </c>
      <c r="AE92" s="801" t="str">
        <f t="shared" si="45"/>
        <v>OK</v>
      </c>
      <c r="AF92" s="801" t="str">
        <f t="shared" si="45"/>
        <v>OK</v>
      </c>
      <c r="AG92" s="801" t="str">
        <f t="shared" si="46"/>
        <v>OK</v>
      </c>
      <c r="AH92" s="801" t="str">
        <f t="shared" si="46"/>
        <v>OK</v>
      </c>
      <c r="AK92" s="2"/>
      <c r="AN92" s="2"/>
      <c r="AQ92" s="2"/>
      <c r="AT92" s="2"/>
      <c r="AW92" s="2"/>
      <c r="AZ92" s="2"/>
      <c r="BC92" s="2"/>
      <c r="BF92" s="2"/>
      <c r="BI92" s="2"/>
      <c r="BL92" s="2"/>
      <c r="BO92" s="2"/>
      <c r="BR92" s="2"/>
      <c r="BU92" s="2"/>
      <c r="BX92" s="2"/>
      <c r="CA92" s="2"/>
      <c r="CD92" s="2"/>
      <c r="CG92" s="2"/>
      <c r="CJ92" s="2"/>
      <c r="CM92" s="2"/>
    </row>
    <row r="93" spans="1:91" ht="18.75" customHeight="1" thickBot="1">
      <c r="A93" s="1437"/>
      <c r="B93" s="611" t="s">
        <v>1696</v>
      </c>
      <c r="C93" s="612">
        <v>33</v>
      </c>
      <c r="D93" s="789">
        <f t="shared" si="47"/>
        <v>0</v>
      </c>
      <c r="E93" s="790">
        <f t="shared" si="48"/>
        <v>0</v>
      </c>
      <c r="F93" s="839">
        <f t="shared" si="48"/>
        <v>0</v>
      </c>
      <c r="G93" s="613">
        <v>0</v>
      </c>
      <c r="H93" s="790">
        <f t="shared" si="49"/>
        <v>0</v>
      </c>
      <c r="I93" s="614">
        <v>0</v>
      </c>
      <c r="J93" s="613">
        <v>0</v>
      </c>
      <c r="K93" s="790">
        <f t="shared" si="50"/>
        <v>0</v>
      </c>
      <c r="L93" s="614">
        <v>0</v>
      </c>
      <c r="M93" s="613">
        <v>0</v>
      </c>
      <c r="N93" s="790">
        <f t="shared" si="51"/>
        <v>0</v>
      </c>
      <c r="O93" s="614">
        <v>0</v>
      </c>
      <c r="P93" s="613">
        <v>0</v>
      </c>
      <c r="Q93" s="790">
        <f t="shared" si="52"/>
        <v>0</v>
      </c>
      <c r="R93" s="614">
        <v>0</v>
      </c>
      <c r="S93" s="613">
        <v>0</v>
      </c>
      <c r="T93" s="790">
        <f t="shared" si="53"/>
        <v>0</v>
      </c>
      <c r="U93" s="614">
        <v>0</v>
      </c>
      <c r="V93" s="613">
        <v>0</v>
      </c>
      <c r="W93" s="790">
        <f t="shared" si="54"/>
        <v>0</v>
      </c>
      <c r="X93" s="614">
        <v>0</v>
      </c>
      <c r="Y93" s="613">
        <v>0</v>
      </c>
      <c r="Z93" s="790">
        <f t="shared" si="55"/>
        <v>0</v>
      </c>
      <c r="AA93" s="614">
        <v>0</v>
      </c>
      <c r="AB93" s="613">
        <v>0</v>
      </c>
      <c r="AC93" s="790">
        <f t="shared" si="56"/>
        <v>0</v>
      </c>
      <c r="AD93" s="614">
        <v>0</v>
      </c>
      <c r="AE93" s="801" t="str">
        <f t="shared" si="45"/>
        <v>OK</v>
      </c>
      <c r="AF93" s="801" t="str">
        <f t="shared" si="45"/>
        <v>OK</v>
      </c>
      <c r="AG93" s="801" t="str">
        <f t="shared" si="46"/>
        <v>OK</v>
      </c>
      <c r="AH93" s="801" t="str">
        <f t="shared" si="46"/>
        <v>OK</v>
      </c>
      <c r="AK93" s="2"/>
      <c r="AN93" s="2"/>
      <c r="AQ93" s="2"/>
      <c r="AT93" s="2"/>
      <c r="AW93" s="2"/>
      <c r="AZ93" s="2"/>
      <c r="BC93" s="2"/>
      <c r="BF93" s="2"/>
      <c r="BI93" s="2"/>
      <c r="BL93" s="2"/>
      <c r="BO93" s="2"/>
      <c r="BR93" s="2"/>
      <c r="BU93" s="2"/>
      <c r="BX93" s="2"/>
      <c r="CA93" s="2"/>
      <c r="CD93" s="2"/>
      <c r="CG93" s="2"/>
      <c r="CJ93" s="2"/>
      <c r="CM93" s="2"/>
    </row>
    <row r="94" spans="1:91" ht="18.75" customHeight="1" thickTop="1">
      <c r="A94" s="1426" t="s">
        <v>1697</v>
      </c>
      <c r="B94" s="1425"/>
      <c r="C94" s="604">
        <v>34</v>
      </c>
      <c r="D94" s="791">
        <f t="shared" si="47"/>
        <v>0</v>
      </c>
      <c r="E94" s="792">
        <f t="shared" si="48"/>
        <v>0</v>
      </c>
      <c r="F94" s="843">
        <f t="shared" si="48"/>
        <v>0</v>
      </c>
      <c r="G94" s="607">
        <v>0</v>
      </c>
      <c r="H94" s="792">
        <f t="shared" si="49"/>
        <v>0</v>
      </c>
      <c r="I94" s="608">
        <v>0</v>
      </c>
      <c r="J94" s="607">
        <v>0</v>
      </c>
      <c r="K94" s="792">
        <f t="shared" si="50"/>
        <v>0</v>
      </c>
      <c r="L94" s="608">
        <v>0</v>
      </c>
      <c r="M94" s="607">
        <v>0</v>
      </c>
      <c r="N94" s="792">
        <f t="shared" si="51"/>
        <v>0</v>
      </c>
      <c r="O94" s="608">
        <v>0</v>
      </c>
      <c r="P94" s="607">
        <v>0</v>
      </c>
      <c r="Q94" s="792">
        <f t="shared" si="52"/>
        <v>0</v>
      </c>
      <c r="R94" s="608">
        <v>0</v>
      </c>
      <c r="S94" s="607">
        <v>0</v>
      </c>
      <c r="T94" s="792">
        <f t="shared" si="53"/>
        <v>0</v>
      </c>
      <c r="U94" s="608">
        <v>0</v>
      </c>
      <c r="V94" s="607">
        <v>0</v>
      </c>
      <c r="W94" s="792">
        <f t="shared" si="54"/>
        <v>0</v>
      </c>
      <c r="X94" s="608">
        <v>0</v>
      </c>
      <c r="Y94" s="607">
        <v>0</v>
      </c>
      <c r="Z94" s="792">
        <f t="shared" si="55"/>
        <v>0</v>
      </c>
      <c r="AA94" s="608">
        <v>0</v>
      </c>
      <c r="AB94" s="607">
        <v>0</v>
      </c>
      <c r="AC94" s="792">
        <f t="shared" si="56"/>
        <v>0</v>
      </c>
      <c r="AD94" s="608">
        <v>0</v>
      </c>
      <c r="AE94" s="801" t="str">
        <f t="shared" si="45"/>
        <v>OK</v>
      </c>
      <c r="AF94" s="801" t="str">
        <f t="shared" si="45"/>
        <v>OK</v>
      </c>
      <c r="AG94" s="801" t="str">
        <f t="shared" si="46"/>
        <v>OK</v>
      </c>
      <c r="AH94" s="801" t="str">
        <f t="shared" si="46"/>
        <v>OK</v>
      </c>
      <c r="AK94" s="2"/>
      <c r="AN94" s="2"/>
      <c r="AQ94" s="2"/>
      <c r="AT94" s="2"/>
      <c r="AW94" s="2"/>
      <c r="AZ94" s="2"/>
      <c r="BC94" s="2"/>
      <c r="BF94" s="2"/>
      <c r="BI94" s="2"/>
      <c r="BL94" s="2"/>
      <c r="BO94" s="2"/>
      <c r="BR94" s="2"/>
      <c r="BU94" s="2"/>
      <c r="BX94" s="2"/>
      <c r="CA94" s="2"/>
      <c r="CD94" s="2"/>
      <c r="CG94" s="2"/>
      <c r="CJ94" s="2"/>
      <c r="CM94" s="2"/>
    </row>
    <row r="95" spans="1:91" ht="18.75" customHeight="1">
      <c r="A95" s="1408" t="s">
        <v>1698</v>
      </c>
      <c r="B95" s="1409"/>
      <c r="C95" s="9">
        <v>35</v>
      </c>
      <c r="D95" s="788">
        <f t="shared" si="47"/>
        <v>0</v>
      </c>
      <c r="E95" s="786">
        <f t="shared" si="48"/>
        <v>0</v>
      </c>
      <c r="F95" s="787">
        <f t="shared" si="48"/>
        <v>0</v>
      </c>
      <c r="G95" s="609">
        <v>0</v>
      </c>
      <c r="H95" s="786">
        <f t="shared" si="49"/>
        <v>0</v>
      </c>
      <c r="I95" s="608">
        <v>0</v>
      </c>
      <c r="J95" s="609">
        <v>0</v>
      </c>
      <c r="K95" s="786">
        <f t="shared" si="50"/>
        <v>0</v>
      </c>
      <c r="L95" s="608">
        <v>0</v>
      </c>
      <c r="M95" s="609">
        <v>0</v>
      </c>
      <c r="N95" s="786">
        <f t="shared" si="51"/>
        <v>0</v>
      </c>
      <c r="O95" s="608">
        <v>0</v>
      </c>
      <c r="P95" s="609">
        <v>0</v>
      </c>
      <c r="Q95" s="786">
        <f t="shared" si="52"/>
        <v>0</v>
      </c>
      <c r="R95" s="608">
        <v>0</v>
      </c>
      <c r="S95" s="609">
        <v>0</v>
      </c>
      <c r="T95" s="786">
        <f t="shared" si="53"/>
        <v>0</v>
      </c>
      <c r="U95" s="608">
        <v>0</v>
      </c>
      <c r="V95" s="609">
        <v>0</v>
      </c>
      <c r="W95" s="786">
        <f t="shared" si="54"/>
        <v>0</v>
      </c>
      <c r="X95" s="608">
        <v>0</v>
      </c>
      <c r="Y95" s="609">
        <v>0</v>
      </c>
      <c r="Z95" s="786">
        <f t="shared" si="55"/>
        <v>0</v>
      </c>
      <c r="AA95" s="608">
        <v>0</v>
      </c>
      <c r="AB95" s="609">
        <v>0</v>
      </c>
      <c r="AC95" s="786">
        <f t="shared" si="56"/>
        <v>0</v>
      </c>
      <c r="AD95" s="608">
        <v>0</v>
      </c>
      <c r="AE95" s="801" t="str">
        <f t="shared" si="45"/>
        <v>OK</v>
      </c>
      <c r="AF95" s="801" t="str">
        <f t="shared" si="45"/>
        <v>OK</v>
      </c>
      <c r="AG95" s="801" t="str">
        <f t="shared" si="46"/>
        <v>OK</v>
      </c>
      <c r="AH95" s="801" t="str">
        <f t="shared" si="46"/>
        <v>OK</v>
      </c>
      <c r="AK95" s="2"/>
      <c r="AN95" s="2"/>
      <c r="AQ95" s="2"/>
      <c r="AT95" s="2"/>
      <c r="AW95" s="2"/>
      <c r="AZ95" s="2"/>
      <c r="BC95" s="2"/>
      <c r="BF95" s="2"/>
      <c r="BI95" s="2"/>
      <c r="BL95" s="2"/>
      <c r="BO95" s="2"/>
      <c r="BR95" s="2"/>
      <c r="BU95" s="2"/>
      <c r="BX95" s="2"/>
      <c r="CA95" s="2"/>
      <c r="CD95" s="2"/>
      <c r="CG95" s="2"/>
      <c r="CJ95" s="2"/>
      <c r="CM95" s="2"/>
    </row>
    <row r="96" spans="1:91" ht="18.75" customHeight="1">
      <c r="A96" s="1408" t="s">
        <v>1700</v>
      </c>
      <c r="B96" s="1409"/>
      <c r="C96" s="9">
        <v>36</v>
      </c>
      <c r="D96" s="788">
        <f t="shared" si="47"/>
        <v>0</v>
      </c>
      <c r="E96" s="786">
        <f t="shared" si="48"/>
        <v>0</v>
      </c>
      <c r="F96" s="787">
        <f t="shared" si="48"/>
        <v>0</v>
      </c>
      <c r="G96" s="609">
        <v>0</v>
      </c>
      <c r="H96" s="786">
        <f t="shared" si="49"/>
        <v>0</v>
      </c>
      <c r="I96" s="608">
        <v>0</v>
      </c>
      <c r="J96" s="609">
        <v>0</v>
      </c>
      <c r="K96" s="786">
        <f t="shared" si="50"/>
        <v>0</v>
      </c>
      <c r="L96" s="608">
        <v>0</v>
      </c>
      <c r="M96" s="609">
        <v>0</v>
      </c>
      <c r="N96" s="786">
        <f t="shared" si="51"/>
        <v>0</v>
      </c>
      <c r="O96" s="608">
        <v>0</v>
      </c>
      <c r="P96" s="609">
        <v>0</v>
      </c>
      <c r="Q96" s="786">
        <f t="shared" si="52"/>
        <v>0</v>
      </c>
      <c r="R96" s="608">
        <v>0</v>
      </c>
      <c r="S96" s="609">
        <v>0</v>
      </c>
      <c r="T96" s="786">
        <f t="shared" si="53"/>
        <v>0</v>
      </c>
      <c r="U96" s="608">
        <v>0</v>
      </c>
      <c r="V96" s="609">
        <v>0</v>
      </c>
      <c r="W96" s="786">
        <f t="shared" si="54"/>
        <v>0</v>
      </c>
      <c r="X96" s="608">
        <v>0</v>
      </c>
      <c r="Y96" s="609">
        <v>0</v>
      </c>
      <c r="Z96" s="786">
        <f t="shared" si="55"/>
        <v>0</v>
      </c>
      <c r="AA96" s="608">
        <v>0</v>
      </c>
      <c r="AB96" s="609">
        <v>0</v>
      </c>
      <c r="AC96" s="786">
        <f t="shared" si="56"/>
        <v>0</v>
      </c>
      <c r="AD96" s="608">
        <v>0</v>
      </c>
      <c r="AE96" s="801" t="str">
        <f t="shared" si="45"/>
        <v>OK</v>
      </c>
      <c r="AF96" s="801" t="str">
        <f t="shared" si="45"/>
        <v>OK</v>
      </c>
      <c r="AG96" s="801" t="str">
        <f t="shared" si="46"/>
        <v>OK</v>
      </c>
      <c r="AH96" s="801" t="str">
        <f t="shared" si="46"/>
        <v>OK</v>
      </c>
      <c r="AK96" s="2"/>
      <c r="AN96" s="2"/>
      <c r="AQ96" s="2"/>
      <c r="AT96" s="2"/>
      <c r="AW96" s="2"/>
      <c r="AZ96" s="2"/>
      <c r="BC96" s="2"/>
      <c r="BF96" s="2"/>
      <c r="BI96" s="2"/>
      <c r="BL96" s="2"/>
      <c r="BO96" s="2"/>
      <c r="BR96" s="2"/>
      <c r="BU96" s="2"/>
      <c r="BX96" s="2"/>
      <c r="CA96" s="2"/>
      <c r="CD96" s="2"/>
      <c r="CG96" s="2"/>
      <c r="CJ96" s="2"/>
      <c r="CM96" s="2"/>
    </row>
    <row r="97" spans="1:121" ht="18.75" customHeight="1" thickBot="1">
      <c r="A97" s="1440" t="s">
        <v>1702</v>
      </c>
      <c r="B97" s="1441"/>
      <c r="C97" s="623">
        <v>37</v>
      </c>
      <c r="D97" s="844">
        <f t="shared" si="47"/>
        <v>0</v>
      </c>
      <c r="E97" s="793">
        <f t="shared" si="48"/>
        <v>0</v>
      </c>
      <c r="F97" s="845">
        <f t="shared" si="48"/>
        <v>0</v>
      </c>
      <c r="G97" s="619">
        <v>0</v>
      </c>
      <c r="H97" s="793">
        <f t="shared" si="49"/>
        <v>0</v>
      </c>
      <c r="I97" s="620">
        <v>0</v>
      </c>
      <c r="J97" s="619">
        <v>0</v>
      </c>
      <c r="K97" s="793">
        <f t="shared" si="50"/>
        <v>0</v>
      </c>
      <c r="L97" s="620">
        <v>0</v>
      </c>
      <c r="M97" s="619">
        <v>0</v>
      </c>
      <c r="N97" s="793">
        <f t="shared" si="51"/>
        <v>0</v>
      </c>
      <c r="O97" s="620">
        <v>0</v>
      </c>
      <c r="P97" s="619">
        <v>0</v>
      </c>
      <c r="Q97" s="793">
        <f t="shared" si="52"/>
        <v>0</v>
      </c>
      <c r="R97" s="620">
        <v>0</v>
      </c>
      <c r="S97" s="619">
        <v>0</v>
      </c>
      <c r="T97" s="793">
        <f t="shared" si="53"/>
        <v>0</v>
      </c>
      <c r="U97" s="620">
        <v>0</v>
      </c>
      <c r="V97" s="619">
        <v>0</v>
      </c>
      <c r="W97" s="793">
        <f t="shared" si="54"/>
        <v>0</v>
      </c>
      <c r="X97" s="620">
        <v>0</v>
      </c>
      <c r="Y97" s="619">
        <v>0</v>
      </c>
      <c r="Z97" s="793">
        <f t="shared" si="55"/>
        <v>0</v>
      </c>
      <c r="AA97" s="620">
        <v>0</v>
      </c>
      <c r="AB97" s="619">
        <v>0</v>
      </c>
      <c r="AC97" s="793">
        <f t="shared" si="56"/>
        <v>0</v>
      </c>
      <c r="AD97" s="620">
        <v>0</v>
      </c>
      <c r="AE97" s="801" t="str">
        <f t="shared" si="45"/>
        <v>OK</v>
      </c>
      <c r="AF97" s="801" t="str">
        <f t="shared" si="45"/>
        <v>OK</v>
      </c>
      <c r="AG97" s="801" t="str">
        <f t="shared" si="46"/>
        <v>OK</v>
      </c>
      <c r="AH97" s="801" t="str">
        <f t="shared" si="46"/>
        <v>OK</v>
      </c>
      <c r="AK97" s="2"/>
      <c r="AN97" s="2"/>
      <c r="AQ97" s="2"/>
      <c r="AT97" s="2"/>
      <c r="AW97" s="2"/>
      <c r="AZ97" s="2"/>
      <c r="BC97" s="2"/>
      <c r="BF97" s="2"/>
      <c r="BI97" s="2"/>
      <c r="BL97" s="2"/>
      <c r="BO97" s="2"/>
      <c r="BR97" s="2"/>
      <c r="BU97" s="2"/>
      <c r="BX97" s="2"/>
      <c r="CA97" s="2"/>
      <c r="CD97" s="2"/>
      <c r="CG97" s="2"/>
      <c r="CJ97" s="2"/>
      <c r="CM97" s="2"/>
    </row>
    <row r="101" spans="1:121">
      <c r="A101" s="589" t="s">
        <v>1712</v>
      </c>
      <c r="G101" s="801" t="str">
        <f>IF(I110=(F191),"OK","Err")</f>
        <v>OK</v>
      </c>
      <c r="H101" s="801" t="str">
        <f>IF(I165=(F247),"OK","Err")</f>
        <v>OK</v>
      </c>
      <c r="I101" s="801" t="str">
        <f>IF(I169=(F251),"OK","Err")</f>
        <v>OK</v>
      </c>
      <c r="DL101" s="632" t="s">
        <v>1713</v>
      </c>
    </row>
    <row r="102" spans="1:121" ht="14.4" thickBot="1">
      <c r="A102" s="2" t="s">
        <v>139</v>
      </c>
      <c r="G102" s="801" t="str">
        <f>IF(G110=(D191),"OK","Err")</f>
        <v>OK</v>
      </c>
      <c r="H102" s="801" t="str">
        <f>IF(G165=(D247),"OK","Err")</f>
        <v>OK</v>
      </c>
      <c r="I102" s="801" t="str">
        <f>IF(G169=(D251),"OK","Err")</f>
        <v>OK</v>
      </c>
    </row>
    <row r="103" spans="1:121" ht="18.75" customHeight="1" thickBot="1">
      <c r="A103" s="1365" t="s">
        <v>1639</v>
      </c>
      <c r="B103" s="1366"/>
      <c r="C103" s="1371" t="s">
        <v>1640</v>
      </c>
      <c r="D103" s="1389" t="s">
        <v>22</v>
      </c>
      <c r="E103" s="1390"/>
      <c r="F103" s="1391"/>
      <c r="G103" s="1374" t="s">
        <v>37</v>
      </c>
      <c r="H103" s="1375"/>
      <c r="I103" s="1375"/>
      <c r="J103" s="1375"/>
      <c r="K103" s="1375"/>
      <c r="L103" s="1376"/>
      <c r="M103" s="1456" t="s">
        <v>1714</v>
      </c>
      <c r="N103" s="1457"/>
      <c r="O103" s="1457"/>
      <c r="P103" s="1457"/>
      <c r="Q103" s="1457"/>
      <c r="R103" s="1457"/>
      <c r="S103" s="1457"/>
      <c r="T103" s="1457"/>
      <c r="U103" s="1457"/>
      <c r="V103" s="1457"/>
      <c r="W103" s="1457"/>
      <c r="X103" s="1457"/>
      <c r="Y103" s="1457"/>
      <c r="Z103" s="1457"/>
      <c r="AA103" s="1457"/>
      <c r="AB103" s="1457"/>
      <c r="AC103" s="1457"/>
      <c r="AD103" s="1457"/>
      <c r="AE103" s="1457"/>
      <c r="AF103" s="1457"/>
      <c r="AG103" s="1457"/>
      <c r="AH103" s="1457"/>
      <c r="AI103" s="1457"/>
      <c r="AJ103" s="1457"/>
      <c r="AK103" s="1457"/>
      <c r="AL103" s="1457"/>
      <c r="AM103" s="1457"/>
      <c r="AN103" s="1457"/>
      <c r="AO103" s="1457"/>
      <c r="AP103" s="1457"/>
      <c r="AQ103" s="1457"/>
      <c r="AR103" s="1457"/>
      <c r="AS103" s="1457"/>
      <c r="AT103" s="1457"/>
      <c r="AU103" s="1457"/>
      <c r="AV103" s="1457"/>
      <c r="AW103" s="1457"/>
      <c r="AX103" s="1457"/>
      <c r="AY103" s="1457"/>
      <c r="AZ103" s="1457"/>
      <c r="BA103" s="1457"/>
      <c r="BB103" s="1457"/>
      <c r="BC103" s="1457"/>
      <c r="BD103" s="1457"/>
      <c r="BE103" s="1457"/>
      <c r="BF103" s="1457"/>
      <c r="BG103" s="1457"/>
      <c r="BH103" s="1457"/>
      <c r="BI103" s="1457"/>
      <c r="BJ103" s="1457"/>
      <c r="BK103" s="1457"/>
      <c r="BL103" s="1457"/>
      <c r="BM103" s="1457"/>
      <c r="BN103" s="1457"/>
      <c r="BO103" s="1457"/>
      <c r="BP103" s="1457"/>
      <c r="BQ103" s="1457"/>
      <c r="BR103" s="1457"/>
      <c r="BS103" s="1457"/>
      <c r="BT103" s="1457"/>
      <c r="BU103" s="1457"/>
      <c r="BV103" s="1457"/>
      <c r="BW103" s="1457"/>
      <c r="BX103" s="1457"/>
      <c r="BY103" s="1457"/>
      <c r="BZ103" s="1457"/>
      <c r="CA103" s="1457"/>
      <c r="CB103" s="1457"/>
      <c r="CC103" s="1457"/>
      <c r="CD103" s="1457"/>
      <c r="CE103" s="1457"/>
      <c r="CF103" s="1457"/>
      <c r="CG103" s="1457"/>
      <c r="CH103" s="1457"/>
      <c r="CI103" s="1457"/>
      <c r="CJ103" s="1457"/>
      <c r="CK103" s="1457"/>
      <c r="CL103" s="1457"/>
      <c r="CM103" s="1457"/>
      <c r="CN103" s="1457"/>
      <c r="CO103" s="1457"/>
      <c r="CP103" s="1457"/>
      <c r="CQ103" s="1457"/>
      <c r="CR103" s="1457"/>
      <c r="CS103" s="1457"/>
      <c r="CT103" s="1457"/>
      <c r="CU103" s="1457"/>
      <c r="CV103" s="1457"/>
      <c r="CW103" s="1457"/>
      <c r="CX103" s="1457"/>
      <c r="CY103" s="1457"/>
      <c r="CZ103" s="1457"/>
      <c r="DA103" s="1458"/>
      <c r="DB103" s="1403" t="s">
        <v>1715</v>
      </c>
      <c r="DL103" s="633" t="s">
        <v>1639</v>
      </c>
      <c r="DM103" s="634"/>
      <c r="DN103" s="635" t="s">
        <v>1640</v>
      </c>
    </row>
    <row r="104" spans="1:121" ht="34.5" customHeight="1">
      <c r="A104" s="1367"/>
      <c r="B104" s="1368"/>
      <c r="C104" s="1372"/>
      <c r="D104" s="1395" t="s">
        <v>22</v>
      </c>
      <c r="E104" s="1459" t="s">
        <v>1642</v>
      </c>
      <c r="F104" s="1460" t="s">
        <v>1643</v>
      </c>
      <c r="G104" s="1461" t="s">
        <v>1716</v>
      </c>
      <c r="H104" s="1464" t="s">
        <v>1717</v>
      </c>
      <c r="I104" s="1391"/>
      <c r="J104" s="1461" t="s">
        <v>1718</v>
      </c>
      <c r="K104" s="1465" t="s">
        <v>1719</v>
      </c>
      <c r="L104" s="1449"/>
      <c r="M104" s="1466" t="s">
        <v>1720</v>
      </c>
      <c r="N104" s="1360" t="s">
        <v>1721</v>
      </c>
      <c r="O104" s="1361"/>
      <c r="P104" s="1359" t="s">
        <v>1644</v>
      </c>
      <c r="Q104" s="1360"/>
      <c r="R104" s="1361"/>
      <c r="S104" s="1362" t="s">
        <v>1645</v>
      </c>
      <c r="T104" s="1363"/>
      <c r="U104" s="1364"/>
      <c r="V104" s="1362" t="s">
        <v>993</v>
      </c>
      <c r="W104" s="1363"/>
      <c r="X104" s="1364"/>
      <c r="Y104" s="1362" t="s">
        <v>992</v>
      </c>
      <c r="Z104" s="1363"/>
      <c r="AA104" s="1364"/>
      <c r="AB104" s="1362" t="s">
        <v>990</v>
      </c>
      <c r="AC104" s="1363"/>
      <c r="AD104" s="1364"/>
      <c r="AE104" s="1362" t="s">
        <v>1646</v>
      </c>
      <c r="AF104" s="1363"/>
      <c r="AG104" s="1364"/>
      <c r="AH104" s="1362" t="s">
        <v>1647</v>
      </c>
      <c r="AI104" s="1363"/>
      <c r="AJ104" s="1364"/>
      <c r="AK104" s="1362" t="s">
        <v>1648</v>
      </c>
      <c r="AL104" s="1363"/>
      <c r="AM104" s="1364"/>
      <c r="AN104" s="1362" t="s">
        <v>1649</v>
      </c>
      <c r="AO104" s="1363"/>
      <c r="AP104" s="1364"/>
      <c r="AQ104" s="1362" t="s">
        <v>1650</v>
      </c>
      <c r="AR104" s="1363"/>
      <c r="AS104" s="1364"/>
      <c r="AT104" s="1362" t="s">
        <v>952</v>
      </c>
      <c r="AU104" s="1363"/>
      <c r="AV104" s="1364"/>
      <c r="AW104" s="1362" t="s">
        <v>1651</v>
      </c>
      <c r="AX104" s="1363"/>
      <c r="AY104" s="1364"/>
      <c r="AZ104" s="1362" t="s">
        <v>946</v>
      </c>
      <c r="BA104" s="1363"/>
      <c r="BB104" s="1364"/>
      <c r="BC104" s="1362" t="s">
        <v>944</v>
      </c>
      <c r="BD104" s="1363"/>
      <c r="BE104" s="1364"/>
      <c r="BF104" s="1362" t="s">
        <v>1652</v>
      </c>
      <c r="BG104" s="1363"/>
      <c r="BH104" s="1364"/>
      <c r="BI104" s="1362" t="s">
        <v>940</v>
      </c>
      <c r="BJ104" s="1363"/>
      <c r="BK104" s="1364"/>
      <c r="BL104" s="1362" t="s">
        <v>938</v>
      </c>
      <c r="BM104" s="1363"/>
      <c r="BN104" s="1364"/>
      <c r="BO104" s="1362" t="s">
        <v>936</v>
      </c>
      <c r="BP104" s="1363"/>
      <c r="BQ104" s="1364"/>
      <c r="BR104" s="1362" t="s">
        <v>1653</v>
      </c>
      <c r="BS104" s="1363"/>
      <c r="BT104" s="1364"/>
      <c r="BU104" s="1362" t="s">
        <v>1365</v>
      </c>
      <c r="BV104" s="1363"/>
      <c r="BW104" s="1364"/>
      <c r="BX104" s="1362" t="s">
        <v>968</v>
      </c>
      <c r="BY104" s="1363"/>
      <c r="BZ104" s="1364"/>
      <c r="CA104" s="1362" t="s">
        <v>966</v>
      </c>
      <c r="CB104" s="1363"/>
      <c r="CC104" s="1364"/>
      <c r="CD104" s="1362" t="s">
        <v>1654</v>
      </c>
      <c r="CE104" s="1363"/>
      <c r="CF104" s="1364"/>
      <c r="CG104" s="1362" t="s">
        <v>920</v>
      </c>
      <c r="CH104" s="1363"/>
      <c r="CI104" s="1364"/>
      <c r="CJ104" s="1362" t="s">
        <v>918</v>
      </c>
      <c r="CK104" s="1363"/>
      <c r="CL104" s="1364"/>
      <c r="CM104" s="1362" t="s">
        <v>1655</v>
      </c>
      <c r="CN104" s="1363"/>
      <c r="CO104" s="1364"/>
      <c r="CP104" s="1362" t="s">
        <v>1722</v>
      </c>
      <c r="CQ104" s="1363"/>
      <c r="CR104" s="1364"/>
      <c r="CS104" s="1362" t="s">
        <v>1657</v>
      </c>
      <c r="CT104" s="1363"/>
      <c r="CU104" s="1364"/>
      <c r="CV104" s="1362" t="s">
        <v>1658</v>
      </c>
      <c r="CW104" s="1363"/>
      <c r="CX104" s="1364"/>
      <c r="CY104" s="1362" t="s">
        <v>1659</v>
      </c>
      <c r="CZ104" s="1363"/>
      <c r="DA104" s="1364"/>
      <c r="DB104" s="1404"/>
      <c r="DL104" s="592"/>
      <c r="DM104" s="636"/>
      <c r="DN104" s="637"/>
      <c r="DO104" s="638" t="s">
        <v>22</v>
      </c>
      <c r="DP104" s="47" t="s">
        <v>1642</v>
      </c>
      <c r="DQ104" s="47" t="s">
        <v>1643</v>
      </c>
    </row>
    <row r="105" spans="1:121" ht="18.75" customHeight="1">
      <c r="A105" s="1367"/>
      <c r="B105" s="1368"/>
      <c r="C105" s="1372"/>
      <c r="D105" s="1381"/>
      <c r="E105" s="1384"/>
      <c r="F105" s="1387"/>
      <c r="G105" s="1462"/>
      <c r="H105" s="1288" t="s">
        <v>22</v>
      </c>
      <c r="I105" s="1455"/>
      <c r="J105" s="1462"/>
      <c r="K105" s="1288" t="s">
        <v>22</v>
      </c>
      <c r="L105" s="1455"/>
      <c r="M105" s="1467"/>
      <c r="N105" s="1344" t="s">
        <v>37</v>
      </c>
      <c r="O105" s="1397"/>
      <c r="P105" s="1395" t="s">
        <v>1</v>
      </c>
      <c r="Q105" s="1344" t="s">
        <v>37</v>
      </c>
      <c r="R105" s="1397"/>
      <c r="S105" s="639" t="s">
        <v>1</v>
      </c>
      <c r="T105" s="640" t="s">
        <v>37</v>
      </c>
      <c r="U105" s="641"/>
      <c r="V105" s="639" t="s">
        <v>1</v>
      </c>
      <c r="W105" s="640" t="s">
        <v>37</v>
      </c>
      <c r="X105" s="641"/>
      <c r="Y105" s="639" t="s">
        <v>1</v>
      </c>
      <c r="Z105" s="640" t="s">
        <v>37</v>
      </c>
      <c r="AA105" s="641"/>
      <c r="AB105" s="639" t="s">
        <v>1</v>
      </c>
      <c r="AC105" s="640" t="s">
        <v>37</v>
      </c>
      <c r="AD105" s="641"/>
      <c r="AE105" s="639" t="s">
        <v>1</v>
      </c>
      <c r="AF105" s="640" t="s">
        <v>37</v>
      </c>
      <c r="AG105" s="641"/>
      <c r="AH105" s="639" t="s">
        <v>1</v>
      </c>
      <c r="AI105" s="640" t="s">
        <v>37</v>
      </c>
      <c r="AJ105" s="641"/>
      <c r="AK105" s="639" t="s">
        <v>1</v>
      </c>
      <c r="AL105" s="640" t="s">
        <v>37</v>
      </c>
      <c r="AM105" s="641"/>
      <c r="AN105" s="639" t="s">
        <v>1</v>
      </c>
      <c r="AO105" s="640" t="s">
        <v>37</v>
      </c>
      <c r="AP105" s="642"/>
      <c r="AQ105" s="643" t="s">
        <v>1</v>
      </c>
      <c r="AR105" s="513" t="s">
        <v>37</v>
      </c>
      <c r="AS105" s="644"/>
      <c r="AT105" s="645" t="s">
        <v>1</v>
      </c>
      <c r="AU105" s="640" t="s">
        <v>37</v>
      </c>
      <c r="AV105" s="641"/>
      <c r="AW105" s="639" t="s">
        <v>1</v>
      </c>
      <c r="AX105" s="640" t="s">
        <v>37</v>
      </c>
      <c r="AY105" s="641"/>
      <c r="AZ105" s="639" t="s">
        <v>1</v>
      </c>
      <c r="BA105" s="640" t="s">
        <v>37</v>
      </c>
      <c r="BB105" s="641"/>
      <c r="BC105" s="639" t="s">
        <v>1</v>
      </c>
      <c r="BD105" s="640" t="s">
        <v>37</v>
      </c>
      <c r="BE105" s="641"/>
      <c r="BF105" s="639" t="s">
        <v>1</v>
      </c>
      <c r="BG105" s="640" t="s">
        <v>37</v>
      </c>
      <c r="BH105" s="641"/>
      <c r="BI105" s="639" t="s">
        <v>1</v>
      </c>
      <c r="BJ105" s="640" t="s">
        <v>37</v>
      </c>
      <c r="BK105" s="641"/>
      <c r="BL105" s="639" t="s">
        <v>1</v>
      </c>
      <c r="BM105" s="640" t="s">
        <v>37</v>
      </c>
      <c r="BN105" s="641"/>
      <c r="BO105" s="639" t="s">
        <v>1</v>
      </c>
      <c r="BP105" s="640" t="s">
        <v>37</v>
      </c>
      <c r="BQ105" s="641"/>
      <c r="BR105" s="639" t="s">
        <v>1</v>
      </c>
      <c r="BS105" s="640" t="s">
        <v>37</v>
      </c>
      <c r="BT105" s="641"/>
      <c r="BU105" s="639" t="s">
        <v>1</v>
      </c>
      <c r="BV105" s="640" t="s">
        <v>37</v>
      </c>
      <c r="BW105" s="641"/>
      <c r="BX105" s="639" t="s">
        <v>1</v>
      </c>
      <c r="BY105" s="640" t="s">
        <v>37</v>
      </c>
      <c r="BZ105" s="641"/>
      <c r="CA105" s="639" t="s">
        <v>1</v>
      </c>
      <c r="CB105" s="640" t="s">
        <v>37</v>
      </c>
      <c r="CC105" s="641"/>
      <c r="CD105" s="639" t="s">
        <v>1</v>
      </c>
      <c r="CE105" s="640" t="s">
        <v>37</v>
      </c>
      <c r="CF105" s="641"/>
      <c r="CG105" s="639" t="s">
        <v>1</v>
      </c>
      <c r="CH105" s="640" t="s">
        <v>37</v>
      </c>
      <c r="CI105" s="641"/>
      <c r="CJ105" s="639" t="s">
        <v>1</v>
      </c>
      <c r="CK105" s="640" t="s">
        <v>37</v>
      </c>
      <c r="CL105" s="641"/>
      <c r="CM105" s="639" t="s">
        <v>1</v>
      </c>
      <c r="CN105" s="640" t="s">
        <v>37</v>
      </c>
      <c r="CO105" s="641"/>
      <c r="CP105" s="639" t="s">
        <v>1</v>
      </c>
      <c r="CQ105" s="640" t="s">
        <v>37</v>
      </c>
      <c r="CR105" s="641"/>
      <c r="CS105" s="639" t="s">
        <v>1</v>
      </c>
      <c r="CT105" s="640" t="s">
        <v>37</v>
      </c>
      <c r="CU105" s="641"/>
      <c r="CV105" s="639" t="s">
        <v>1</v>
      </c>
      <c r="CW105" s="640" t="s">
        <v>37</v>
      </c>
      <c r="CX105" s="641"/>
      <c r="CY105" s="639" t="s">
        <v>1</v>
      </c>
      <c r="CZ105" s="640" t="s">
        <v>37</v>
      </c>
      <c r="DA105" s="641"/>
      <c r="DB105" s="1404"/>
      <c r="DL105" s="592"/>
      <c r="DM105" s="636"/>
      <c r="DN105" s="637"/>
      <c r="DO105" s="637"/>
      <c r="DP105" s="637"/>
      <c r="DQ105" s="637"/>
    </row>
    <row r="106" spans="1:121" ht="18.75" customHeight="1">
      <c r="A106" s="1369"/>
      <c r="B106" s="1370"/>
      <c r="C106" s="1373"/>
      <c r="D106" s="1396"/>
      <c r="E106" s="1445"/>
      <c r="F106" s="1446"/>
      <c r="G106" s="1463"/>
      <c r="H106" s="543" t="s">
        <v>1660</v>
      </c>
      <c r="I106" s="593" t="s">
        <v>1661</v>
      </c>
      <c r="J106" s="1463"/>
      <c r="K106" s="543" t="s">
        <v>1660</v>
      </c>
      <c r="L106" s="63" t="s">
        <v>1661</v>
      </c>
      <c r="M106" s="1468"/>
      <c r="N106" s="543" t="s">
        <v>1660</v>
      </c>
      <c r="O106" s="593" t="s">
        <v>1661</v>
      </c>
      <c r="P106" s="1396"/>
      <c r="Q106" s="543" t="s">
        <v>1660</v>
      </c>
      <c r="R106" s="593" t="s">
        <v>1661</v>
      </c>
      <c r="S106" s="646"/>
      <c r="T106" s="543" t="s">
        <v>1660</v>
      </c>
      <c r="U106" s="593" t="s">
        <v>1661</v>
      </c>
      <c r="V106" s="646"/>
      <c r="W106" s="543" t="s">
        <v>1660</v>
      </c>
      <c r="X106" s="593" t="s">
        <v>1661</v>
      </c>
      <c r="Y106" s="646"/>
      <c r="Z106" s="543" t="s">
        <v>1660</v>
      </c>
      <c r="AA106" s="593" t="s">
        <v>1661</v>
      </c>
      <c r="AB106" s="646"/>
      <c r="AC106" s="543" t="s">
        <v>1660</v>
      </c>
      <c r="AD106" s="593" t="s">
        <v>1661</v>
      </c>
      <c r="AE106" s="646"/>
      <c r="AF106" s="543" t="s">
        <v>1660</v>
      </c>
      <c r="AG106" s="593" t="s">
        <v>1661</v>
      </c>
      <c r="AH106" s="646"/>
      <c r="AI106" s="543" t="s">
        <v>1660</v>
      </c>
      <c r="AJ106" s="593" t="s">
        <v>1661</v>
      </c>
      <c r="AK106" s="646"/>
      <c r="AL106" s="543" t="s">
        <v>1660</v>
      </c>
      <c r="AM106" s="593" t="s">
        <v>1661</v>
      </c>
      <c r="AN106" s="646"/>
      <c r="AO106" s="543" t="s">
        <v>1660</v>
      </c>
      <c r="AP106" s="63" t="s">
        <v>1661</v>
      </c>
      <c r="AQ106" s="643"/>
      <c r="AR106" s="543" t="s">
        <v>1660</v>
      </c>
      <c r="AS106" s="593" t="s">
        <v>1661</v>
      </c>
      <c r="AT106" s="647"/>
      <c r="AU106" s="543" t="s">
        <v>1660</v>
      </c>
      <c r="AV106" s="593" t="s">
        <v>1661</v>
      </c>
      <c r="AW106" s="646"/>
      <c r="AX106" s="543" t="s">
        <v>1660</v>
      </c>
      <c r="AY106" s="593" t="s">
        <v>1661</v>
      </c>
      <c r="AZ106" s="646"/>
      <c r="BA106" s="543" t="s">
        <v>1660</v>
      </c>
      <c r="BB106" s="593" t="s">
        <v>1661</v>
      </c>
      <c r="BC106" s="646"/>
      <c r="BD106" s="543" t="s">
        <v>1660</v>
      </c>
      <c r="BE106" s="593" t="s">
        <v>1661</v>
      </c>
      <c r="BF106" s="646"/>
      <c r="BG106" s="543" t="s">
        <v>1660</v>
      </c>
      <c r="BH106" s="593" t="s">
        <v>1661</v>
      </c>
      <c r="BI106" s="646"/>
      <c r="BJ106" s="543" t="s">
        <v>1660</v>
      </c>
      <c r="BK106" s="593" t="s">
        <v>1661</v>
      </c>
      <c r="BL106" s="646"/>
      <c r="BM106" s="543" t="s">
        <v>1660</v>
      </c>
      <c r="BN106" s="593" t="s">
        <v>1661</v>
      </c>
      <c r="BO106" s="646"/>
      <c r="BP106" s="543" t="s">
        <v>1660</v>
      </c>
      <c r="BQ106" s="593" t="s">
        <v>1661</v>
      </c>
      <c r="BR106" s="646"/>
      <c r="BS106" s="543" t="s">
        <v>1660</v>
      </c>
      <c r="BT106" s="593" t="s">
        <v>1661</v>
      </c>
      <c r="BU106" s="646"/>
      <c r="BV106" s="543" t="s">
        <v>1660</v>
      </c>
      <c r="BW106" s="593" t="s">
        <v>1661</v>
      </c>
      <c r="BX106" s="646"/>
      <c r="BY106" s="543" t="s">
        <v>1660</v>
      </c>
      <c r="BZ106" s="593" t="s">
        <v>1661</v>
      </c>
      <c r="CA106" s="646"/>
      <c r="CB106" s="543" t="s">
        <v>1660</v>
      </c>
      <c r="CC106" s="593" t="s">
        <v>1661</v>
      </c>
      <c r="CD106" s="646"/>
      <c r="CE106" s="543" t="s">
        <v>1660</v>
      </c>
      <c r="CF106" s="593" t="s">
        <v>1661</v>
      </c>
      <c r="CG106" s="646"/>
      <c r="CH106" s="543" t="s">
        <v>1660</v>
      </c>
      <c r="CI106" s="593" t="s">
        <v>1661</v>
      </c>
      <c r="CJ106" s="646"/>
      <c r="CK106" s="543" t="s">
        <v>1660</v>
      </c>
      <c r="CL106" s="593" t="s">
        <v>1661</v>
      </c>
      <c r="CM106" s="646"/>
      <c r="CN106" s="543" t="s">
        <v>1660</v>
      </c>
      <c r="CO106" s="593" t="s">
        <v>1661</v>
      </c>
      <c r="CP106" s="646"/>
      <c r="CQ106" s="543" t="s">
        <v>1660</v>
      </c>
      <c r="CR106" s="593" t="s">
        <v>1661</v>
      </c>
      <c r="CS106" s="646"/>
      <c r="CT106" s="543" t="s">
        <v>1660</v>
      </c>
      <c r="CU106" s="593" t="s">
        <v>1661</v>
      </c>
      <c r="CV106" s="646"/>
      <c r="CW106" s="543" t="s">
        <v>1660</v>
      </c>
      <c r="CX106" s="593" t="s">
        <v>1661</v>
      </c>
      <c r="CY106" s="646"/>
      <c r="CZ106" s="543" t="s">
        <v>1660</v>
      </c>
      <c r="DA106" s="593" t="s">
        <v>1661</v>
      </c>
      <c r="DB106" s="1405"/>
      <c r="DL106" s="648"/>
      <c r="DM106" s="649"/>
      <c r="DN106" s="650"/>
      <c r="DO106" s="650"/>
      <c r="DP106" s="650"/>
      <c r="DQ106" s="650"/>
    </row>
    <row r="107" spans="1:121" ht="12.75" customHeight="1" thickBot="1">
      <c r="A107" s="1419" t="s">
        <v>2</v>
      </c>
      <c r="B107" s="1420"/>
      <c r="C107" s="651" t="s">
        <v>3</v>
      </c>
      <c r="D107" s="596">
        <v>1</v>
      </c>
      <c r="E107" s="6">
        <v>2</v>
      </c>
      <c r="F107" s="597">
        <v>3</v>
      </c>
      <c r="G107" s="596">
        <v>4</v>
      </c>
      <c r="H107" s="6">
        <v>5</v>
      </c>
      <c r="I107" s="597">
        <v>6</v>
      </c>
      <c r="J107" s="596">
        <v>7</v>
      </c>
      <c r="K107" s="6">
        <v>8</v>
      </c>
      <c r="L107" s="525">
        <v>9</v>
      </c>
      <c r="M107" s="652">
        <v>10</v>
      </c>
      <c r="N107" s="653">
        <v>11</v>
      </c>
      <c r="O107" s="654">
        <v>12</v>
      </c>
      <c r="P107" s="652">
        <v>13</v>
      </c>
      <c r="Q107" s="653">
        <v>14</v>
      </c>
      <c r="R107" s="654">
        <v>15</v>
      </c>
      <c r="S107" s="652">
        <v>16</v>
      </c>
      <c r="T107" s="653">
        <v>17</v>
      </c>
      <c r="U107" s="654">
        <v>18</v>
      </c>
      <c r="V107" s="652">
        <v>19</v>
      </c>
      <c r="W107" s="653">
        <v>20</v>
      </c>
      <c r="X107" s="654">
        <v>21</v>
      </c>
      <c r="Y107" s="652">
        <v>22</v>
      </c>
      <c r="Z107" s="653">
        <v>23</v>
      </c>
      <c r="AA107" s="654">
        <v>24</v>
      </c>
      <c r="AB107" s="652">
        <v>25</v>
      </c>
      <c r="AC107" s="653">
        <v>26</v>
      </c>
      <c r="AD107" s="654">
        <v>27</v>
      </c>
      <c r="AE107" s="652">
        <v>28</v>
      </c>
      <c r="AF107" s="653">
        <v>29</v>
      </c>
      <c r="AG107" s="654">
        <v>30</v>
      </c>
      <c r="AH107" s="652">
        <v>31</v>
      </c>
      <c r="AI107" s="653">
        <v>32</v>
      </c>
      <c r="AJ107" s="654">
        <v>33</v>
      </c>
      <c r="AK107" s="652">
        <v>34</v>
      </c>
      <c r="AL107" s="653">
        <v>35</v>
      </c>
      <c r="AM107" s="654">
        <v>36</v>
      </c>
      <c r="AN107" s="652">
        <v>37</v>
      </c>
      <c r="AO107" s="653">
        <v>38</v>
      </c>
      <c r="AP107" s="623">
        <v>39</v>
      </c>
      <c r="AQ107" s="655">
        <v>40</v>
      </c>
      <c r="AR107" s="656">
        <v>41</v>
      </c>
      <c r="AS107" s="657">
        <v>42</v>
      </c>
      <c r="AT107" s="658">
        <v>43</v>
      </c>
      <c r="AU107" s="653">
        <v>44</v>
      </c>
      <c r="AV107" s="654">
        <v>45</v>
      </c>
      <c r="AW107" s="652">
        <v>46</v>
      </c>
      <c r="AX107" s="653">
        <v>47</v>
      </c>
      <c r="AY107" s="654">
        <v>48</v>
      </c>
      <c r="AZ107" s="652">
        <v>49</v>
      </c>
      <c r="BA107" s="653">
        <v>50</v>
      </c>
      <c r="BB107" s="654">
        <v>51</v>
      </c>
      <c r="BC107" s="652">
        <v>52</v>
      </c>
      <c r="BD107" s="653">
        <v>53</v>
      </c>
      <c r="BE107" s="654">
        <v>54</v>
      </c>
      <c r="BF107" s="652">
        <v>55</v>
      </c>
      <c r="BG107" s="653">
        <v>56</v>
      </c>
      <c r="BH107" s="654">
        <v>57</v>
      </c>
      <c r="BI107" s="652">
        <v>58</v>
      </c>
      <c r="BJ107" s="653">
        <v>59</v>
      </c>
      <c r="BK107" s="654">
        <v>60</v>
      </c>
      <c r="BL107" s="652">
        <v>61</v>
      </c>
      <c r="BM107" s="653">
        <v>62</v>
      </c>
      <c r="BN107" s="654">
        <v>63</v>
      </c>
      <c r="BO107" s="652">
        <v>64</v>
      </c>
      <c r="BP107" s="653">
        <v>65</v>
      </c>
      <c r="BQ107" s="654">
        <v>66</v>
      </c>
      <c r="BR107" s="652">
        <v>67</v>
      </c>
      <c r="BS107" s="653">
        <v>68</v>
      </c>
      <c r="BT107" s="654">
        <v>69</v>
      </c>
      <c r="BU107" s="652">
        <v>70</v>
      </c>
      <c r="BV107" s="653">
        <v>71</v>
      </c>
      <c r="BW107" s="654">
        <v>72</v>
      </c>
      <c r="BX107" s="652">
        <v>73</v>
      </c>
      <c r="BY107" s="653">
        <v>74</v>
      </c>
      <c r="BZ107" s="654">
        <v>75</v>
      </c>
      <c r="CA107" s="652">
        <v>76</v>
      </c>
      <c r="CB107" s="653">
        <v>77</v>
      </c>
      <c r="CC107" s="654">
        <v>78</v>
      </c>
      <c r="CD107" s="652">
        <v>79</v>
      </c>
      <c r="CE107" s="653">
        <v>80</v>
      </c>
      <c r="CF107" s="654">
        <v>81</v>
      </c>
      <c r="CG107" s="652">
        <v>82</v>
      </c>
      <c r="CH107" s="653">
        <v>83</v>
      </c>
      <c r="CI107" s="654">
        <v>84</v>
      </c>
      <c r="CJ107" s="652">
        <v>85</v>
      </c>
      <c r="CK107" s="653">
        <v>86</v>
      </c>
      <c r="CL107" s="654">
        <v>87</v>
      </c>
      <c r="CM107" s="652">
        <v>88</v>
      </c>
      <c r="CN107" s="653">
        <v>89</v>
      </c>
      <c r="CO107" s="654">
        <v>90</v>
      </c>
      <c r="CP107" s="652">
        <v>91</v>
      </c>
      <c r="CQ107" s="653">
        <v>92</v>
      </c>
      <c r="CR107" s="654">
        <v>93</v>
      </c>
      <c r="CS107" s="652">
        <v>94</v>
      </c>
      <c r="CT107" s="653">
        <v>95</v>
      </c>
      <c r="CU107" s="654">
        <v>96</v>
      </c>
      <c r="CV107" s="652">
        <v>97</v>
      </c>
      <c r="CW107" s="653">
        <v>98</v>
      </c>
      <c r="CX107" s="654">
        <v>99</v>
      </c>
      <c r="CY107" s="652">
        <v>100</v>
      </c>
      <c r="CZ107" s="653">
        <v>101</v>
      </c>
      <c r="DA107" s="654">
        <v>102</v>
      </c>
      <c r="DB107" s="659">
        <v>103</v>
      </c>
      <c r="DL107" s="598" t="s">
        <v>2</v>
      </c>
      <c r="DM107" s="660"/>
      <c r="DN107" s="23" t="s">
        <v>3</v>
      </c>
      <c r="DO107" s="6">
        <v>1</v>
      </c>
      <c r="DP107" s="6">
        <v>2</v>
      </c>
      <c r="DQ107" s="6">
        <v>3</v>
      </c>
    </row>
    <row r="108" spans="1:121" ht="28.5" customHeight="1">
      <c r="A108" s="1469" t="s">
        <v>1723</v>
      </c>
      <c r="B108" s="1470"/>
      <c r="C108" s="661">
        <v>1</v>
      </c>
      <c r="D108" s="846">
        <f>+E108+F108</f>
        <v>0</v>
      </c>
      <c r="E108" s="847">
        <f>+E109+E164+E168+E172+E174+E176+E177</f>
        <v>0</v>
      </c>
      <c r="F108" s="848">
        <f>+F109+F164+F168+F172+F174+F176+F177</f>
        <v>0</v>
      </c>
      <c r="G108" s="846">
        <f>+G109+G164+G168</f>
        <v>0</v>
      </c>
      <c r="H108" s="847">
        <f>+H109+H164+H168</f>
        <v>0</v>
      </c>
      <c r="I108" s="848">
        <f>+I109+I164+I168</f>
        <v>0</v>
      </c>
      <c r="J108" s="846">
        <f t="shared" ref="J108:BU108" si="57">+J109+J164+J168+J172+J174+J176+J177</f>
        <v>0</v>
      </c>
      <c r="K108" s="847">
        <f t="shared" si="57"/>
        <v>0</v>
      </c>
      <c r="L108" s="848">
        <f t="shared" si="57"/>
        <v>0</v>
      </c>
      <c r="M108" s="791">
        <f t="shared" si="57"/>
        <v>0</v>
      </c>
      <c r="N108" s="792">
        <f t="shared" si="57"/>
        <v>0</v>
      </c>
      <c r="O108" s="849">
        <f t="shared" si="57"/>
        <v>0</v>
      </c>
      <c r="P108" s="791">
        <f t="shared" si="57"/>
        <v>0</v>
      </c>
      <c r="Q108" s="792">
        <f t="shared" si="57"/>
        <v>0</v>
      </c>
      <c r="R108" s="843">
        <f t="shared" si="57"/>
        <v>0</v>
      </c>
      <c r="S108" s="851">
        <f t="shared" si="57"/>
        <v>0</v>
      </c>
      <c r="T108" s="792">
        <f t="shared" si="57"/>
        <v>0</v>
      </c>
      <c r="U108" s="843">
        <f t="shared" si="57"/>
        <v>0</v>
      </c>
      <c r="V108" s="791">
        <f t="shared" si="57"/>
        <v>0</v>
      </c>
      <c r="W108" s="792">
        <f t="shared" si="57"/>
        <v>0</v>
      </c>
      <c r="X108" s="843">
        <f t="shared" si="57"/>
        <v>0</v>
      </c>
      <c r="Y108" s="791">
        <f t="shared" si="57"/>
        <v>0</v>
      </c>
      <c r="Z108" s="792">
        <f t="shared" si="57"/>
        <v>0</v>
      </c>
      <c r="AA108" s="843">
        <f t="shared" si="57"/>
        <v>0</v>
      </c>
      <c r="AB108" s="791">
        <f t="shared" si="57"/>
        <v>0</v>
      </c>
      <c r="AC108" s="792">
        <f t="shared" si="57"/>
        <v>0</v>
      </c>
      <c r="AD108" s="843">
        <f t="shared" si="57"/>
        <v>0</v>
      </c>
      <c r="AE108" s="791">
        <f t="shared" si="57"/>
        <v>0</v>
      </c>
      <c r="AF108" s="792">
        <f t="shared" si="57"/>
        <v>0</v>
      </c>
      <c r="AG108" s="843">
        <f t="shared" si="57"/>
        <v>0</v>
      </c>
      <c r="AH108" s="791">
        <f t="shared" si="57"/>
        <v>0</v>
      </c>
      <c r="AI108" s="792">
        <f t="shared" si="57"/>
        <v>0</v>
      </c>
      <c r="AJ108" s="843">
        <f t="shared" si="57"/>
        <v>0</v>
      </c>
      <c r="AK108" s="791">
        <f t="shared" si="57"/>
        <v>0</v>
      </c>
      <c r="AL108" s="792">
        <f t="shared" si="57"/>
        <v>0</v>
      </c>
      <c r="AM108" s="843">
        <f t="shared" si="57"/>
        <v>0</v>
      </c>
      <c r="AN108" s="791">
        <f t="shared" si="57"/>
        <v>0</v>
      </c>
      <c r="AO108" s="792">
        <f t="shared" si="57"/>
        <v>0</v>
      </c>
      <c r="AP108" s="843">
        <f t="shared" si="57"/>
        <v>0</v>
      </c>
      <c r="AQ108" s="846">
        <f t="shared" si="57"/>
        <v>0</v>
      </c>
      <c r="AR108" s="847">
        <f t="shared" si="57"/>
        <v>0</v>
      </c>
      <c r="AS108" s="848">
        <f t="shared" si="57"/>
        <v>0</v>
      </c>
      <c r="AT108" s="791">
        <f t="shared" si="57"/>
        <v>0</v>
      </c>
      <c r="AU108" s="792">
        <f t="shared" si="57"/>
        <v>0</v>
      </c>
      <c r="AV108" s="843">
        <f t="shared" si="57"/>
        <v>0</v>
      </c>
      <c r="AW108" s="791">
        <f t="shared" si="57"/>
        <v>0</v>
      </c>
      <c r="AX108" s="792">
        <f t="shared" si="57"/>
        <v>0</v>
      </c>
      <c r="AY108" s="843">
        <f t="shared" si="57"/>
        <v>0</v>
      </c>
      <c r="AZ108" s="791">
        <f t="shared" si="57"/>
        <v>0</v>
      </c>
      <c r="BA108" s="792">
        <f t="shared" si="57"/>
        <v>0</v>
      </c>
      <c r="BB108" s="843">
        <f t="shared" si="57"/>
        <v>0</v>
      </c>
      <c r="BC108" s="791">
        <f t="shared" si="57"/>
        <v>0</v>
      </c>
      <c r="BD108" s="792">
        <f t="shared" si="57"/>
        <v>0</v>
      </c>
      <c r="BE108" s="843">
        <f t="shared" si="57"/>
        <v>0</v>
      </c>
      <c r="BF108" s="791">
        <f t="shared" si="57"/>
        <v>0</v>
      </c>
      <c r="BG108" s="792">
        <f t="shared" si="57"/>
        <v>0</v>
      </c>
      <c r="BH108" s="843">
        <f t="shared" si="57"/>
        <v>0</v>
      </c>
      <c r="BI108" s="791">
        <f t="shared" si="57"/>
        <v>0</v>
      </c>
      <c r="BJ108" s="792">
        <f t="shared" si="57"/>
        <v>0</v>
      </c>
      <c r="BK108" s="843">
        <f t="shared" si="57"/>
        <v>0</v>
      </c>
      <c r="BL108" s="791">
        <f t="shared" si="57"/>
        <v>0</v>
      </c>
      <c r="BM108" s="792">
        <f t="shared" si="57"/>
        <v>0</v>
      </c>
      <c r="BN108" s="843">
        <f t="shared" si="57"/>
        <v>0</v>
      </c>
      <c r="BO108" s="791">
        <f t="shared" si="57"/>
        <v>0</v>
      </c>
      <c r="BP108" s="792">
        <f t="shared" si="57"/>
        <v>0</v>
      </c>
      <c r="BQ108" s="843">
        <f t="shared" si="57"/>
        <v>0</v>
      </c>
      <c r="BR108" s="791">
        <f t="shared" si="57"/>
        <v>0</v>
      </c>
      <c r="BS108" s="792">
        <f t="shared" si="57"/>
        <v>0</v>
      </c>
      <c r="BT108" s="843">
        <f t="shared" si="57"/>
        <v>0</v>
      </c>
      <c r="BU108" s="791">
        <f t="shared" si="57"/>
        <v>0</v>
      </c>
      <c r="BV108" s="792">
        <f t="shared" ref="BV108:DA108" si="58">+BV109+BV164+BV168+BV172+BV174+BV176+BV177</f>
        <v>0</v>
      </c>
      <c r="BW108" s="843">
        <f t="shared" si="58"/>
        <v>0</v>
      </c>
      <c r="BX108" s="791">
        <f t="shared" si="58"/>
        <v>0</v>
      </c>
      <c r="BY108" s="792">
        <f t="shared" si="58"/>
        <v>0</v>
      </c>
      <c r="BZ108" s="843">
        <f t="shared" si="58"/>
        <v>0</v>
      </c>
      <c r="CA108" s="791">
        <f t="shared" si="58"/>
        <v>0</v>
      </c>
      <c r="CB108" s="792">
        <f t="shared" si="58"/>
        <v>0</v>
      </c>
      <c r="CC108" s="843">
        <f t="shared" si="58"/>
        <v>0</v>
      </c>
      <c r="CD108" s="791">
        <f t="shared" si="58"/>
        <v>0</v>
      </c>
      <c r="CE108" s="792">
        <f t="shared" si="58"/>
        <v>0</v>
      </c>
      <c r="CF108" s="843">
        <f t="shared" si="58"/>
        <v>0</v>
      </c>
      <c r="CG108" s="791">
        <f t="shared" si="58"/>
        <v>0</v>
      </c>
      <c r="CH108" s="792">
        <f t="shared" si="58"/>
        <v>0</v>
      </c>
      <c r="CI108" s="843">
        <f t="shared" si="58"/>
        <v>0</v>
      </c>
      <c r="CJ108" s="791">
        <f t="shared" si="58"/>
        <v>0</v>
      </c>
      <c r="CK108" s="792">
        <f t="shared" si="58"/>
        <v>0</v>
      </c>
      <c r="CL108" s="843">
        <f t="shared" si="58"/>
        <v>0</v>
      </c>
      <c r="CM108" s="791">
        <f t="shared" si="58"/>
        <v>0</v>
      </c>
      <c r="CN108" s="792">
        <f t="shared" si="58"/>
        <v>0</v>
      </c>
      <c r="CO108" s="843">
        <f t="shared" si="58"/>
        <v>0</v>
      </c>
      <c r="CP108" s="791">
        <f t="shared" si="58"/>
        <v>0</v>
      </c>
      <c r="CQ108" s="792">
        <f t="shared" si="58"/>
        <v>0</v>
      </c>
      <c r="CR108" s="843">
        <f t="shared" si="58"/>
        <v>0</v>
      </c>
      <c r="CS108" s="791">
        <f t="shared" si="58"/>
        <v>0</v>
      </c>
      <c r="CT108" s="792">
        <f t="shared" si="58"/>
        <v>0</v>
      </c>
      <c r="CU108" s="843">
        <f t="shared" si="58"/>
        <v>0</v>
      </c>
      <c r="CV108" s="791">
        <f t="shared" si="58"/>
        <v>0</v>
      </c>
      <c r="CW108" s="792">
        <f t="shared" si="58"/>
        <v>0</v>
      </c>
      <c r="CX108" s="843">
        <f t="shared" si="58"/>
        <v>0</v>
      </c>
      <c r="CY108" s="791">
        <f t="shared" si="58"/>
        <v>0</v>
      </c>
      <c r="CZ108" s="792">
        <f t="shared" si="58"/>
        <v>0</v>
      </c>
      <c r="DA108" s="849">
        <f t="shared" si="58"/>
        <v>0</v>
      </c>
      <c r="DB108" s="853">
        <f>+DB109+DB164+DB168+DB172+DB174+DB176+DB177</f>
        <v>0</v>
      </c>
      <c r="DL108" s="662" t="s">
        <v>1724</v>
      </c>
      <c r="DM108" s="663"/>
      <c r="DN108" s="598">
        <v>1</v>
      </c>
      <c r="DO108" s="803">
        <f t="shared" ref="DO108:DQ123" si="59">+D189-D108</f>
        <v>0</v>
      </c>
      <c r="DP108" s="803">
        <f t="shared" si="59"/>
        <v>0</v>
      </c>
      <c r="DQ108" s="803">
        <f t="shared" si="59"/>
        <v>0</v>
      </c>
    </row>
    <row r="109" spans="1:121" ht="28.5" customHeight="1" thickBot="1">
      <c r="A109" s="1471" t="s">
        <v>1725</v>
      </c>
      <c r="B109" s="1472"/>
      <c r="C109" s="651">
        <v>2</v>
      </c>
      <c r="D109" s="844">
        <f>SUM(D111:D163)</f>
        <v>0</v>
      </c>
      <c r="E109" s="793">
        <f t="shared" ref="E109:BP109" si="60">SUM(E111:E163)</f>
        <v>0</v>
      </c>
      <c r="F109" s="845">
        <f t="shared" si="60"/>
        <v>0</v>
      </c>
      <c r="G109" s="844">
        <f t="shared" si="60"/>
        <v>0</v>
      </c>
      <c r="H109" s="793">
        <f t="shared" si="60"/>
        <v>0</v>
      </c>
      <c r="I109" s="845">
        <f t="shared" si="60"/>
        <v>0</v>
      </c>
      <c r="J109" s="844">
        <f t="shared" si="60"/>
        <v>0</v>
      </c>
      <c r="K109" s="793">
        <f t="shared" si="60"/>
        <v>0</v>
      </c>
      <c r="L109" s="845">
        <f t="shared" si="60"/>
        <v>0</v>
      </c>
      <c r="M109" s="844">
        <f t="shared" si="60"/>
        <v>0</v>
      </c>
      <c r="N109" s="793">
        <f t="shared" si="60"/>
        <v>0</v>
      </c>
      <c r="O109" s="850">
        <f t="shared" si="60"/>
        <v>0</v>
      </c>
      <c r="P109" s="844">
        <f t="shared" si="60"/>
        <v>0</v>
      </c>
      <c r="Q109" s="793">
        <f t="shared" si="60"/>
        <v>0</v>
      </c>
      <c r="R109" s="845">
        <f t="shared" si="60"/>
        <v>0</v>
      </c>
      <c r="S109" s="852">
        <f t="shared" si="60"/>
        <v>0</v>
      </c>
      <c r="T109" s="793">
        <f t="shared" si="60"/>
        <v>0</v>
      </c>
      <c r="U109" s="845">
        <f t="shared" si="60"/>
        <v>0</v>
      </c>
      <c r="V109" s="844">
        <f t="shared" si="60"/>
        <v>0</v>
      </c>
      <c r="W109" s="793">
        <f t="shared" si="60"/>
        <v>0</v>
      </c>
      <c r="X109" s="845">
        <f t="shared" si="60"/>
        <v>0</v>
      </c>
      <c r="Y109" s="844">
        <f t="shared" si="60"/>
        <v>0</v>
      </c>
      <c r="Z109" s="793">
        <f t="shared" si="60"/>
        <v>0</v>
      </c>
      <c r="AA109" s="845">
        <f t="shared" si="60"/>
        <v>0</v>
      </c>
      <c r="AB109" s="844">
        <f t="shared" si="60"/>
        <v>0</v>
      </c>
      <c r="AC109" s="793">
        <f t="shared" si="60"/>
        <v>0</v>
      </c>
      <c r="AD109" s="845">
        <f t="shared" si="60"/>
        <v>0</v>
      </c>
      <c r="AE109" s="844">
        <f t="shared" si="60"/>
        <v>0</v>
      </c>
      <c r="AF109" s="793">
        <f t="shared" si="60"/>
        <v>0</v>
      </c>
      <c r="AG109" s="845">
        <f t="shared" si="60"/>
        <v>0</v>
      </c>
      <c r="AH109" s="844">
        <f t="shared" si="60"/>
        <v>0</v>
      </c>
      <c r="AI109" s="793">
        <f t="shared" si="60"/>
        <v>0</v>
      </c>
      <c r="AJ109" s="845">
        <f t="shared" si="60"/>
        <v>0</v>
      </c>
      <c r="AK109" s="844">
        <f t="shared" si="60"/>
        <v>0</v>
      </c>
      <c r="AL109" s="793">
        <f t="shared" si="60"/>
        <v>0</v>
      </c>
      <c r="AM109" s="845">
        <f t="shared" si="60"/>
        <v>0</v>
      </c>
      <c r="AN109" s="844">
        <f t="shared" si="60"/>
        <v>0</v>
      </c>
      <c r="AO109" s="793">
        <f t="shared" si="60"/>
        <v>0</v>
      </c>
      <c r="AP109" s="845">
        <f t="shared" si="60"/>
        <v>0</v>
      </c>
      <c r="AQ109" s="844">
        <f t="shared" si="60"/>
        <v>0</v>
      </c>
      <c r="AR109" s="793">
        <f t="shared" si="60"/>
        <v>0</v>
      </c>
      <c r="AS109" s="845">
        <f t="shared" si="60"/>
        <v>0</v>
      </c>
      <c r="AT109" s="844">
        <f t="shared" si="60"/>
        <v>0</v>
      </c>
      <c r="AU109" s="793">
        <f t="shared" si="60"/>
        <v>0</v>
      </c>
      <c r="AV109" s="845">
        <f t="shared" si="60"/>
        <v>0</v>
      </c>
      <c r="AW109" s="844">
        <f t="shared" si="60"/>
        <v>0</v>
      </c>
      <c r="AX109" s="793">
        <f t="shared" si="60"/>
        <v>0</v>
      </c>
      <c r="AY109" s="845">
        <f t="shared" si="60"/>
        <v>0</v>
      </c>
      <c r="AZ109" s="844">
        <f t="shared" si="60"/>
        <v>0</v>
      </c>
      <c r="BA109" s="793">
        <f t="shared" si="60"/>
        <v>0</v>
      </c>
      <c r="BB109" s="845">
        <f t="shared" si="60"/>
        <v>0</v>
      </c>
      <c r="BC109" s="844">
        <f t="shared" si="60"/>
        <v>0</v>
      </c>
      <c r="BD109" s="793">
        <f t="shared" si="60"/>
        <v>0</v>
      </c>
      <c r="BE109" s="845">
        <f t="shared" si="60"/>
        <v>0</v>
      </c>
      <c r="BF109" s="844">
        <f t="shared" si="60"/>
        <v>0</v>
      </c>
      <c r="BG109" s="793">
        <f t="shared" si="60"/>
        <v>0</v>
      </c>
      <c r="BH109" s="845">
        <f t="shared" si="60"/>
        <v>0</v>
      </c>
      <c r="BI109" s="844">
        <f t="shared" si="60"/>
        <v>0</v>
      </c>
      <c r="BJ109" s="793">
        <f t="shared" si="60"/>
        <v>0</v>
      </c>
      <c r="BK109" s="845">
        <f t="shared" si="60"/>
        <v>0</v>
      </c>
      <c r="BL109" s="844">
        <f t="shared" si="60"/>
        <v>0</v>
      </c>
      <c r="BM109" s="793">
        <f t="shared" si="60"/>
        <v>0</v>
      </c>
      <c r="BN109" s="845">
        <f t="shared" si="60"/>
        <v>0</v>
      </c>
      <c r="BO109" s="844">
        <f t="shared" si="60"/>
        <v>0</v>
      </c>
      <c r="BP109" s="793">
        <f t="shared" si="60"/>
        <v>0</v>
      </c>
      <c r="BQ109" s="845">
        <f t="shared" ref="BQ109:DA109" si="61">SUM(BQ111:BQ163)</f>
        <v>0</v>
      </c>
      <c r="BR109" s="844">
        <f t="shared" si="61"/>
        <v>0</v>
      </c>
      <c r="BS109" s="793">
        <f t="shared" si="61"/>
        <v>0</v>
      </c>
      <c r="BT109" s="845">
        <f t="shared" si="61"/>
        <v>0</v>
      </c>
      <c r="BU109" s="844">
        <f t="shared" si="61"/>
        <v>0</v>
      </c>
      <c r="BV109" s="793">
        <f t="shared" si="61"/>
        <v>0</v>
      </c>
      <c r="BW109" s="845">
        <f t="shared" si="61"/>
        <v>0</v>
      </c>
      <c r="BX109" s="844">
        <f t="shared" si="61"/>
        <v>0</v>
      </c>
      <c r="BY109" s="793">
        <f t="shared" si="61"/>
        <v>0</v>
      </c>
      <c r="BZ109" s="845">
        <f t="shared" si="61"/>
        <v>0</v>
      </c>
      <c r="CA109" s="844">
        <f t="shared" si="61"/>
        <v>0</v>
      </c>
      <c r="CB109" s="793">
        <f t="shared" si="61"/>
        <v>0</v>
      </c>
      <c r="CC109" s="845">
        <f t="shared" si="61"/>
        <v>0</v>
      </c>
      <c r="CD109" s="844">
        <f t="shared" si="61"/>
        <v>0</v>
      </c>
      <c r="CE109" s="793">
        <f t="shared" si="61"/>
        <v>0</v>
      </c>
      <c r="CF109" s="845">
        <f t="shared" si="61"/>
        <v>0</v>
      </c>
      <c r="CG109" s="844">
        <f t="shared" si="61"/>
        <v>0</v>
      </c>
      <c r="CH109" s="793">
        <f t="shared" si="61"/>
        <v>0</v>
      </c>
      <c r="CI109" s="845">
        <f t="shared" si="61"/>
        <v>0</v>
      </c>
      <c r="CJ109" s="844">
        <f t="shared" si="61"/>
        <v>0</v>
      </c>
      <c r="CK109" s="793">
        <f t="shared" si="61"/>
        <v>0</v>
      </c>
      <c r="CL109" s="845">
        <f t="shared" si="61"/>
        <v>0</v>
      </c>
      <c r="CM109" s="844">
        <f t="shared" si="61"/>
        <v>0</v>
      </c>
      <c r="CN109" s="793">
        <f t="shared" si="61"/>
        <v>0</v>
      </c>
      <c r="CO109" s="845">
        <f t="shared" si="61"/>
        <v>0</v>
      </c>
      <c r="CP109" s="844">
        <f t="shared" si="61"/>
        <v>0</v>
      </c>
      <c r="CQ109" s="793">
        <f t="shared" si="61"/>
        <v>0</v>
      </c>
      <c r="CR109" s="845">
        <f t="shared" si="61"/>
        <v>0</v>
      </c>
      <c r="CS109" s="844">
        <f t="shared" si="61"/>
        <v>0</v>
      </c>
      <c r="CT109" s="793">
        <f t="shared" si="61"/>
        <v>0</v>
      </c>
      <c r="CU109" s="845">
        <f t="shared" si="61"/>
        <v>0</v>
      </c>
      <c r="CV109" s="844">
        <f t="shared" si="61"/>
        <v>0</v>
      </c>
      <c r="CW109" s="793">
        <f t="shared" si="61"/>
        <v>0</v>
      </c>
      <c r="CX109" s="845">
        <f t="shared" si="61"/>
        <v>0</v>
      </c>
      <c r="CY109" s="844">
        <f t="shared" si="61"/>
        <v>0</v>
      </c>
      <c r="CZ109" s="793">
        <f t="shared" si="61"/>
        <v>0</v>
      </c>
      <c r="DA109" s="850">
        <f t="shared" si="61"/>
        <v>0</v>
      </c>
      <c r="DB109" s="826">
        <f>SUM(DB111:DB163)</f>
        <v>0</v>
      </c>
      <c r="DL109" s="662" t="s">
        <v>1726</v>
      </c>
      <c r="DM109" s="663"/>
      <c r="DN109" s="598">
        <v>2</v>
      </c>
      <c r="DO109" s="803">
        <f t="shared" si="59"/>
        <v>0</v>
      </c>
      <c r="DP109" s="803">
        <f t="shared" si="59"/>
        <v>0</v>
      </c>
      <c r="DQ109" s="803">
        <f t="shared" si="59"/>
        <v>0</v>
      </c>
    </row>
    <row r="110" spans="1:121" ht="20.25" customHeight="1">
      <c r="A110" s="1473" t="s">
        <v>1727</v>
      </c>
      <c r="B110" s="1474"/>
      <c r="C110" s="661">
        <v>3</v>
      </c>
      <c r="D110" s="791">
        <f>+E110+F110</f>
        <v>0</v>
      </c>
      <c r="E110" s="792">
        <f>+Q110+T110+W110+Z110+AC110+AF110+AI110+AL110+AO110+AR110+AU110+AX110+BA110+BD110+BG110+BJ110+BM110+BP110+BS110+BV110+BY110+CB110+CE110+CH110+CK110+CN110+CQ110+CT110+CW110+CZ110</f>
        <v>0</v>
      </c>
      <c r="F110" s="843">
        <f>R110+U110+X110+AA110+AD110+AG110+AJ110+AM110+AP110+AS110+AV110+AY110+BB110+BE110+BH110+BK110+BN110+BQ110+BT110+BW110+BZ110+CC110+CF110+CI110+CL110+CO110+CR110+CU110+CX110+DA110</f>
        <v>0</v>
      </c>
      <c r="G110" s="664">
        <v>0</v>
      </c>
      <c r="H110" s="792">
        <f>+G110-I110</f>
        <v>0</v>
      </c>
      <c r="I110" s="606">
        <v>0</v>
      </c>
      <c r="J110" s="664">
        <v>0</v>
      </c>
      <c r="K110" s="792">
        <f>+J110-L110</f>
        <v>0</v>
      </c>
      <c r="L110" s="608">
        <v>0</v>
      </c>
      <c r="M110" s="665">
        <v>0</v>
      </c>
      <c r="N110" s="847">
        <f>+M110-O110</f>
        <v>0</v>
      </c>
      <c r="O110" s="666">
        <v>0</v>
      </c>
      <c r="P110" s="664">
        <v>0</v>
      </c>
      <c r="Q110" s="792">
        <f>+P110-R110</f>
        <v>0</v>
      </c>
      <c r="R110" s="608">
        <v>0</v>
      </c>
      <c r="S110" s="667">
        <v>0</v>
      </c>
      <c r="T110" s="847">
        <f>+S110-U110</f>
        <v>0</v>
      </c>
      <c r="U110" s="668">
        <v>0</v>
      </c>
      <c r="V110" s="667">
        <v>0</v>
      </c>
      <c r="W110" s="847">
        <f>+V110-X110</f>
        <v>0</v>
      </c>
      <c r="X110" s="668">
        <v>0</v>
      </c>
      <c r="Y110" s="667">
        <v>0</v>
      </c>
      <c r="Z110" s="847">
        <f>+Y110-AA110</f>
        <v>0</v>
      </c>
      <c r="AA110" s="668">
        <v>0</v>
      </c>
      <c r="AB110" s="667">
        <v>0</v>
      </c>
      <c r="AC110" s="847">
        <f>+AB110-AD110</f>
        <v>0</v>
      </c>
      <c r="AD110" s="668">
        <v>0</v>
      </c>
      <c r="AE110" s="667">
        <v>0</v>
      </c>
      <c r="AF110" s="847">
        <f>+AE110-AG110</f>
        <v>0</v>
      </c>
      <c r="AG110" s="668">
        <v>0</v>
      </c>
      <c r="AH110" s="667">
        <v>0</v>
      </c>
      <c r="AI110" s="847">
        <f>+AH110-AJ110</f>
        <v>0</v>
      </c>
      <c r="AJ110" s="668">
        <v>0</v>
      </c>
      <c r="AK110" s="667">
        <v>0</v>
      </c>
      <c r="AL110" s="847">
        <f>+AK110-AM110</f>
        <v>0</v>
      </c>
      <c r="AM110" s="668">
        <v>0</v>
      </c>
      <c r="AN110" s="667">
        <v>0</v>
      </c>
      <c r="AO110" s="847">
        <f>+AN110-AP110</f>
        <v>0</v>
      </c>
      <c r="AP110" s="668">
        <v>0</v>
      </c>
      <c r="AQ110" s="667">
        <v>0</v>
      </c>
      <c r="AR110" s="847">
        <f>+AQ110-AS110</f>
        <v>0</v>
      </c>
      <c r="AS110" s="668">
        <v>0</v>
      </c>
      <c r="AT110" s="667">
        <v>0</v>
      </c>
      <c r="AU110" s="847">
        <f>+AT110-AV110</f>
        <v>0</v>
      </c>
      <c r="AV110" s="668">
        <v>0</v>
      </c>
      <c r="AW110" s="667">
        <v>0</v>
      </c>
      <c r="AX110" s="847">
        <f>+AW110-AY110</f>
        <v>0</v>
      </c>
      <c r="AY110" s="668">
        <v>0</v>
      </c>
      <c r="AZ110" s="667">
        <v>0</v>
      </c>
      <c r="BA110" s="847">
        <f>+AZ110-BB110</f>
        <v>0</v>
      </c>
      <c r="BB110" s="668">
        <v>0</v>
      </c>
      <c r="BC110" s="667">
        <v>0</v>
      </c>
      <c r="BD110" s="847">
        <f>+BC110-BE110</f>
        <v>0</v>
      </c>
      <c r="BE110" s="668">
        <v>0</v>
      </c>
      <c r="BF110" s="667">
        <v>0</v>
      </c>
      <c r="BG110" s="847">
        <f>+BF110-BH110</f>
        <v>0</v>
      </c>
      <c r="BH110" s="668">
        <v>0</v>
      </c>
      <c r="BI110" s="667">
        <v>0</v>
      </c>
      <c r="BJ110" s="847">
        <f>+BI110-BK110</f>
        <v>0</v>
      </c>
      <c r="BK110" s="668">
        <v>0</v>
      </c>
      <c r="BL110" s="667">
        <v>0</v>
      </c>
      <c r="BM110" s="847">
        <f>+BL110-BN110</f>
        <v>0</v>
      </c>
      <c r="BN110" s="668">
        <v>0</v>
      </c>
      <c r="BO110" s="667">
        <v>0</v>
      </c>
      <c r="BP110" s="847">
        <f>+BO110-BQ110</f>
        <v>0</v>
      </c>
      <c r="BQ110" s="668">
        <v>0</v>
      </c>
      <c r="BR110" s="667">
        <v>0</v>
      </c>
      <c r="BS110" s="847">
        <f>+BR110-BT110</f>
        <v>0</v>
      </c>
      <c r="BT110" s="669">
        <v>0</v>
      </c>
      <c r="BU110" s="667">
        <v>0</v>
      </c>
      <c r="BV110" s="847">
        <f>+BU110-BW110</f>
        <v>0</v>
      </c>
      <c r="BW110" s="669">
        <v>0</v>
      </c>
      <c r="BX110" s="667">
        <v>0</v>
      </c>
      <c r="BY110" s="847">
        <f>+BX110-BZ110</f>
        <v>0</v>
      </c>
      <c r="BZ110" s="669">
        <v>0</v>
      </c>
      <c r="CA110" s="667">
        <v>0</v>
      </c>
      <c r="CB110" s="847">
        <f>+CA110-CC110</f>
        <v>0</v>
      </c>
      <c r="CC110" s="669">
        <v>0</v>
      </c>
      <c r="CD110" s="667">
        <v>0</v>
      </c>
      <c r="CE110" s="847">
        <f>+CD110-CF110</f>
        <v>0</v>
      </c>
      <c r="CF110" s="668">
        <v>0</v>
      </c>
      <c r="CG110" s="667">
        <v>0</v>
      </c>
      <c r="CH110" s="847">
        <f>+CG110-CI110</f>
        <v>0</v>
      </c>
      <c r="CI110" s="669">
        <v>0</v>
      </c>
      <c r="CJ110" s="667">
        <v>0</v>
      </c>
      <c r="CK110" s="847">
        <f>+CJ110-CL110</f>
        <v>0</v>
      </c>
      <c r="CL110" s="669">
        <v>0</v>
      </c>
      <c r="CM110" s="667">
        <v>0</v>
      </c>
      <c r="CN110" s="847">
        <f>+CM110-CO110</f>
        <v>0</v>
      </c>
      <c r="CO110" s="669">
        <v>0</v>
      </c>
      <c r="CP110" s="667">
        <v>0</v>
      </c>
      <c r="CQ110" s="847">
        <f>+CP110-CR110</f>
        <v>0</v>
      </c>
      <c r="CR110" s="669">
        <v>0</v>
      </c>
      <c r="CS110" s="667">
        <v>0</v>
      </c>
      <c r="CT110" s="847">
        <f>+CS110-CU110</f>
        <v>0</v>
      </c>
      <c r="CU110" s="669">
        <v>0</v>
      </c>
      <c r="CV110" s="667">
        <v>0</v>
      </c>
      <c r="CW110" s="847">
        <f>+CV110-CX110</f>
        <v>0</v>
      </c>
      <c r="CX110" s="669">
        <v>0</v>
      </c>
      <c r="CY110" s="667">
        <v>0</v>
      </c>
      <c r="CZ110" s="847">
        <f>+CY110-DA110</f>
        <v>0</v>
      </c>
      <c r="DA110" s="666">
        <v>0</v>
      </c>
      <c r="DB110" s="670">
        <v>0</v>
      </c>
      <c r="DC110" s="801" t="str">
        <f>IF(D110&gt;=(DB110),"OK!","Err")</f>
        <v>OK!</v>
      </c>
      <c r="DL110" s="671" t="s">
        <v>1727</v>
      </c>
      <c r="DM110" s="672"/>
      <c r="DN110" s="598">
        <v>3</v>
      </c>
      <c r="DO110" s="803">
        <f t="shared" si="59"/>
        <v>0</v>
      </c>
      <c r="DP110" s="803">
        <f t="shared" si="59"/>
        <v>0</v>
      </c>
      <c r="DQ110" s="803">
        <f t="shared" si="59"/>
        <v>0</v>
      </c>
    </row>
    <row r="111" spans="1:121" ht="20.25" customHeight="1">
      <c r="A111" s="1297" t="s">
        <v>1728</v>
      </c>
      <c r="B111" s="1298"/>
      <c r="C111" s="598">
        <v>4</v>
      </c>
      <c r="D111" s="788">
        <f t="shared" ref="D111:D174" si="62">+E111+F111</f>
        <v>0</v>
      </c>
      <c r="E111" s="786">
        <f t="shared" ref="E111:E174" si="63">+Q111+T111+W111+Z111+AC111+AF111+AI111+AL111+AO111+AR111+AU111+AX111+BA111+BD111+BG111+BJ111+BM111+BP111+BS111+BV111+BY111+CB111+CE111+CH111+CK111+CN111+CQ111+CT111+CW111+CZ111</f>
        <v>0</v>
      </c>
      <c r="F111" s="787">
        <f t="shared" ref="F111:F174" si="64">R111+U111+X111+AA111+AD111+AG111+AJ111+AM111+AP111+AS111+AV111+AY111+BB111+BE111+BH111+BK111+BN111+BQ111+BT111+BW111+BZ111+CC111+CF111+CI111+CL111+CO111+CR111+CU111+CX111+DA111</f>
        <v>0</v>
      </c>
      <c r="G111" s="673">
        <v>0</v>
      </c>
      <c r="H111" s="786">
        <f t="shared" ref="H111:H165" si="65">+G111-I111</f>
        <v>0</v>
      </c>
      <c r="I111" s="674">
        <v>0</v>
      </c>
      <c r="J111" s="673">
        <v>0</v>
      </c>
      <c r="K111" s="786">
        <f>+J111-L111</f>
        <v>0</v>
      </c>
      <c r="L111" s="617">
        <v>0</v>
      </c>
      <c r="M111" s="675">
        <v>0</v>
      </c>
      <c r="N111" s="786">
        <f t="shared" ref="N111:N174" si="66">+M111-O111</f>
        <v>0</v>
      </c>
      <c r="O111" s="676">
        <v>0</v>
      </c>
      <c r="P111" s="673">
        <v>0</v>
      </c>
      <c r="Q111" s="786">
        <f>+P111-R111</f>
        <v>0</v>
      </c>
      <c r="R111" s="617">
        <v>0</v>
      </c>
      <c r="S111" s="673">
        <v>0</v>
      </c>
      <c r="T111" s="786">
        <f>+S111-U111</f>
        <v>0</v>
      </c>
      <c r="U111" s="674">
        <v>0</v>
      </c>
      <c r="V111" s="673">
        <v>0</v>
      </c>
      <c r="W111" s="786">
        <f>+V111-X111</f>
        <v>0</v>
      </c>
      <c r="X111" s="674">
        <v>0</v>
      </c>
      <c r="Y111" s="673">
        <v>0</v>
      </c>
      <c r="Z111" s="786">
        <f>+Y111-AA111</f>
        <v>0</v>
      </c>
      <c r="AA111" s="674">
        <v>0</v>
      </c>
      <c r="AB111" s="673">
        <v>0</v>
      </c>
      <c r="AC111" s="786">
        <f>+AB111-AD111</f>
        <v>0</v>
      </c>
      <c r="AD111" s="674">
        <v>0</v>
      </c>
      <c r="AE111" s="673">
        <v>0</v>
      </c>
      <c r="AF111" s="786">
        <f>+AE111-AG111</f>
        <v>0</v>
      </c>
      <c r="AG111" s="674">
        <v>0</v>
      </c>
      <c r="AH111" s="673">
        <v>0</v>
      </c>
      <c r="AI111" s="786">
        <f>+AH111-AJ111</f>
        <v>0</v>
      </c>
      <c r="AJ111" s="674">
        <v>0</v>
      </c>
      <c r="AK111" s="673">
        <v>0</v>
      </c>
      <c r="AL111" s="786">
        <f>+AK111-AM111</f>
        <v>0</v>
      </c>
      <c r="AM111" s="674">
        <v>0</v>
      </c>
      <c r="AN111" s="673">
        <v>0</v>
      </c>
      <c r="AO111" s="786">
        <f>+AN111-AP111</f>
        <v>0</v>
      </c>
      <c r="AP111" s="674">
        <v>0</v>
      </c>
      <c r="AQ111" s="673">
        <v>0</v>
      </c>
      <c r="AR111" s="786">
        <f>+AQ111-AS111</f>
        <v>0</v>
      </c>
      <c r="AS111" s="674">
        <v>0</v>
      </c>
      <c r="AT111" s="673">
        <v>0</v>
      </c>
      <c r="AU111" s="786">
        <f>+AT111-AV111</f>
        <v>0</v>
      </c>
      <c r="AV111" s="674">
        <v>0</v>
      </c>
      <c r="AW111" s="673">
        <v>0</v>
      </c>
      <c r="AX111" s="786">
        <f>+AW111-AY111</f>
        <v>0</v>
      </c>
      <c r="AY111" s="674">
        <v>0</v>
      </c>
      <c r="AZ111" s="673">
        <v>0</v>
      </c>
      <c r="BA111" s="786">
        <f>+AZ111-BB111</f>
        <v>0</v>
      </c>
      <c r="BB111" s="674">
        <v>0</v>
      </c>
      <c r="BC111" s="673">
        <v>0</v>
      </c>
      <c r="BD111" s="786">
        <f>+BC111-BE111</f>
        <v>0</v>
      </c>
      <c r="BE111" s="674">
        <v>0</v>
      </c>
      <c r="BF111" s="673">
        <v>0</v>
      </c>
      <c r="BG111" s="786">
        <f>+BF111-BH111</f>
        <v>0</v>
      </c>
      <c r="BH111" s="674">
        <v>0</v>
      </c>
      <c r="BI111" s="673">
        <v>0</v>
      </c>
      <c r="BJ111" s="786">
        <f>+BI111-BK111</f>
        <v>0</v>
      </c>
      <c r="BK111" s="674">
        <v>0</v>
      </c>
      <c r="BL111" s="673">
        <v>0</v>
      </c>
      <c r="BM111" s="786">
        <f>+BL111-BN111</f>
        <v>0</v>
      </c>
      <c r="BN111" s="674">
        <v>0</v>
      </c>
      <c r="BO111" s="673">
        <v>0</v>
      </c>
      <c r="BP111" s="786">
        <f>+BO111-BQ111</f>
        <v>0</v>
      </c>
      <c r="BQ111" s="674">
        <v>0</v>
      </c>
      <c r="BR111" s="673">
        <v>0</v>
      </c>
      <c r="BS111" s="786">
        <f>+BR111-BT111</f>
        <v>0</v>
      </c>
      <c r="BT111" s="677">
        <v>0</v>
      </c>
      <c r="BU111" s="673">
        <v>0</v>
      </c>
      <c r="BV111" s="786">
        <f>+BU111-BW111</f>
        <v>0</v>
      </c>
      <c r="BW111" s="677">
        <v>0</v>
      </c>
      <c r="BX111" s="673">
        <v>0</v>
      </c>
      <c r="BY111" s="786">
        <f>+BX111-BZ111</f>
        <v>0</v>
      </c>
      <c r="BZ111" s="677">
        <v>0</v>
      </c>
      <c r="CA111" s="673">
        <v>0</v>
      </c>
      <c r="CB111" s="786">
        <f>+CA111-CC111</f>
        <v>0</v>
      </c>
      <c r="CC111" s="677">
        <v>0</v>
      </c>
      <c r="CD111" s="673">
        <v>0</v>
      </c>
      <c r="CE111" s="786">
        <f>+CD111-CF111</f>
        <v>0</v>
      </c>
      <c r="CF111" s="674">
        <v>0</v>
      </c>
      <c r="CG111" s="673">
        <v>0</v>
      </c>
      <c r="CH111" s="786">
        <f>+CG111-CI111</f>
        <v>0</v>
      </c>
      <c r="CI111" s="677">
        <v>0</v>
      </c>
      <c r="CJ111" s="673">
        <v>0</v>
      </c>
      <c r="CK111" s="786">
        <f>+CJ111-CL111</f>
        <v>0</v>
      </c>
      <c r="CL111" s="677">
        <v>0</v>
      </c>
      <c r="CM111" s="673">
        <v>0</v>
      </c>
      <c r="CN111" s="786">
        <f>+CM111-CO111</f>
        <v>0</v>
      </c>
      <c r="CO111" s="677">
        <v>0</v>
      </c>
      <c r="CP111" s="673">
        <v>0</v>
      </c>
      <c r="CQ111" s="786">
        <f>+CP111-CR111</f>
        <v>0</v>
      </c>
      <c r="CR111" s="677">
        <v>0</v>
      </c>
      <c r="CS111" s="673">
        <v>0</v>
      </c>
      <c r="CT111" s="786">
        <f>+CS111-CU111</f>
        <v>0</v>
      </c>
      <c r="CU111" s="677">
        <v>0</v>
      </c>
      <c r="CV111" s="673">
        <v>0</v>
      </c>
      <c r="CW111" s="786">
        <f>+CV111-CX111</f>
        <v>0</v>
      </c>
      <c r="CX111" s="677">
        <v>0</v>
      </c>
      <c r="CY111" s="673">
        <v>0</v>
      </c>
      <c r="CZ111" s="786">
        <f>+CY111-DA111</f>
        <v>0</v>
      </c>
      <c r="DA111" s="676">
        <v>0</v>
      </c>
      <c r="DB111" s="678">
        <v>0</v>
      </c>
      <c r="DC111" s="801" t="str">
        <f t="shared" ref="DC111:DC171" si="67">IF(D111&gt;=(DB111),"OK!","Err")</f>
        <v>OK!</v>
      </c>
      <c r="DL111" s="679" t="s">
        <v>1728</v>
      </c>
      <c r="DM111" s="680"/>
      <c r="DN111" s="598">
        <v>4</v>
      </c>
      <c r="DO111" s="803">
        <f t="shared" si="59"/>
        <v>0</v>
      </c>
      <c r="DP111" s="803">
        <f t="shared" si="59"/>
        <v>0</v>
      </c>
      <c r="DQ111" s="803">
        <f t="shared" si="59"/>
        <v>0</v>
      </c>
    </row>
    <row r="112" spans="1:121" ht="20.25" customHeight="1">
      <c r="A112" s="1297" t="s">
        <v>1729</v>
      </c>
      <c r="B112" s="1298"/>
      <c r="C112" s="598">
        <v>5</v>
      </c>
      <c r="D112" s="788">
        <f t="shared" si="62"/>
        <v>0</v>
      </c>
      <c r="E112" s="786">
        <f t="shared" si="63"/>
        <v>0</v>
      </c>
      <c r="F112" s="787">
        <f t="shared" si="64"/>
        <v>0</v>
      </c>
      <c r="G112" s="673">
        <v>0</v>
      </c>
      <c r="H112" s="786">
        <f t="shared" si="65"/>
        <v>0</v>
      </c>
      <c r="I112" s="674">
        <v>0</v>
      </c>
      <c r="J112" s="673">
        <v>0</v>
      </c>
      <c r="K112" s="786">
        <f t="shared" ref="K112:K175" si="68">+J112-L112</f>
        <v>0</v>
      </c>
      <c r="L112" s="617">
        <v>0</v>
      </c>
      <c r="M112" s="675">
        <v>0</v>
      </c>
      <c r="N112" s="786">
        <f t="shared" si="66"/>
        <v>0</v>
      </c>
      <c r="O112" s="676">
        <v>0</v>
      </c>
      <c r="P112" s="673">
        <v>0</v>
      </c>
      <c r="Q112" s="786">
        <f>+P112-R112</f>
        <v>0</v>
      </c>
      <c r="R112" s="617">
        <v>0</v>
      </c>
      <c r="S112" s="673">
        <v>0</v>
      </c>
      <c r="T112" s="786">
        <f>+S112-U112</f>
        <v>0</v>
      </c>
      <c r="U112" s="674">
        <v>0</v>
      </c>
      <c r="V112" s="673">
        <v>0</v>
      </c>
      <c r="W112" s="786">
        <f>+V112-X112</f>
        <v>0</v>
      </c>
      <c r="X112" s="674">
        <v>0</v>
      </c>
      <c r="Y112" s="673">
        <v>0</v>
      </c>
      <c r="Z112" s="786">
        <f>+Y112-AA112</f>
        <v>0</v>
      </c>
      <c r="AA112" s="674">
        <v>0</v>
      </c>
      <c r="AB112" s="673">
        <v>0</v>
      </c>
      <c r="AC112" s="786">
        <f>+AB112-AD112</f>
        <v>0</v>
      </c>
      <c r="AD112" s="674">
        <v>0</v>
      </c>
      <c r="AE112" s="673">
        <v>0</v>
      </c>
      <c r="AF112" s="786">
        <f>+AE112-AG112</f>
        <v>0</v>
      </c>
      <c r="AG112" s="674">
        <v>0</v>
      </c>
      <c r="AH112" s="673">
        <v>0</v>
      </c>
      <c r="AI112" s="786">
        <f>+AH112-AJ112</f>
        <v>0</v>
      </c>
      <c r="AJ112" s="674">
        <v>0</v>
      </c>
      <c r="AK112" s="673">
        <v>0</v>
      </c>
      <c r="AL112" s="786">
        <f>+AK112-AM112</f>
        <v>0</v>
      </c>
      <c r="AM112" s="674">
        <v>0</v>
      </c>
      <c r="AN112" s="673">
        <v>0</v>
      </c>
      <c r="AO112" s="786">
        <f>+AN112-AP112</f>
        <v>0</v>
      </c>
      <c r="AP112" s="674">
        <v>0</v>
      </c>
      <c r="AQ112" s="673">
        <v>0</v>
      </c>
      <c r="AR112" s="786">
        <f>+AQ112-AS112</f>
        <v>0</v>
      </c>
      <c r="AS112" s="674">
        <v>0</v>
      </c>
      <c r="AT112" s="673">
        <v>0</v>
      </c>
      <c r="AU112" s="786">
        <f>+AT112-AV112</f>
        <v>0</v>
      </c>
      <c r="AV112" s="674">
        <v>0</v>
      </c>
      <c r="AW112" s="673">
        <v>0</v>
      </c>
      <c r="AX112" s="786">
        <f>+AW112-AY112</f>
        <v>0</v>
      </c>
      <c r="AY112" s="674">
        <v>0</v>
      </c>
      <c r="AZ112" s="673">
        <v>0</v>
      </c>
      <c r="BA112" s="786">
        <f>+AZ112-BB112</f>
        <v>0</v>
      </c>
      <c r="BB112" s="674">
        <v>0</v>
      </c>
      <c r="BC112" s="673">
        <v>0</v>
      </c>
      <c r="BD112" s="786">
        <f>+BC112-BE112</f>
        <v>0</v>
      </c>
      <c r="BE112" s="674">
        <v>0</v>
      </c>
      <c r="BF112" s="673">
        <v>0</v>
      </c>
      <c r="BG112" s="786">
        <f>+BF112-BH112</f>
        <v>0</v>
      </c>
      <c r="BH112" s="674">
        <v>0</v>
      </c>
      <c r="BI112" s="673">
        <v>0</v>
      </c>
      <c r="BJ112" s="786">
        <f>+BI112-BK112</f>
        <v>0</v>
      </c>
      <c r="BK112" s="674">
        <v>0</v>
      </c>
      <c r="BL112" s="673">
        <v>0</v>
      </c>
      <c r="BM112" s="786">
        <f>+BL112-BN112</f>
        <v>0</v>
      </c>
      <c r="BN112" s="674">
        <v>0</v>
      </c>
      <c r="BO112" s="673">
        <v>0</v>
      </c>
      <c r="BP112" s="786">
        <f>+BO112-BQ112</f>
        <v>0</v>
      </c>
      <c r="BQ112" s="674">
        <v>0</v>
      </c>
      <c r="BR112" s="673">
        <v>0</v>
      </c>
      <c r="BS112" s="786">
        <f>+BR112-BT112</f>
        <v>0</v>
      </c>
      <c r="BT112" s="677">
        <v>0</v>
      </c>
      <c r="BU112" s="673">
        <v>0</v>
      </c>
      <c r="BV112" s="786">
        <f>+BU112-BW112</f>
        <v>0</v>
      </c>
      <c r="BW112" s="677">
        <v>0</v>
      </c>
      <c r="BX112" s="673">
        <v>0</v>
      </c>
      <c r="BY112" s="786">
        <f>+BX112-BZ112</f>
        <v>0</v>
      </c>
      <c r="BZ112" s="677">
        <v>0</v>
      </c>
      <c r="CA112" s="673">
        <v>0</v>
      </c>
      <c r="CB112" s="786">
        <f>+CA112-CC112</f>
        <v>0</v>
      </c>
      <c r="CC112" s="677">
        <v>0</v>
      </c>
      <c r="CD112" s="673">
        <v>0</v>
      </c>
      <c r="CE112" s="786">
        <f>+CD112-CF112</f>
        <v>0</v>
      </c>
      <c r="CF112" s="674">
        <v>0</v>
      </c>
      <c r="CG112" s="673">
        <v>0</v>
      </c>
      <c r="CH112" s="786">
        <f>+CG112-CI112</f>
        <v>0</v>
      </c>
      <c r="CI112" s="677">
        <v>0</v>
      </c>
      <c r="CJ112" s="673">
        <v>0</v>
      </c>
      <c r="CK112" s="786">
        <f>+CJ112-CL112</f>
        <v>0</v>
      </c>
      <c r="CL112" s="677">
        <v>0</v>
      </c>
      <c r="CM112" s="673">
        <v>0</v>
      </c>
      <c r="CN112" s="786">
        <f>+CM112-CO112</f>
        <v>0</v>
      </c>
      <c r="CO112" s="677">
        <v>0</v>
      </c>
      <c r="CP112" s="673">
        <v>0</v>
      </c>
      <c r="CQ112" s="786">
        <f>+CP112-CR112</f>
        <v>0</v>
      </c>
      <c r="CR112" s="677">
        <v>0</v>
      </c>
      <c r="CS112" s="673">
        <v>0</v>
      </c>
      <c r="CT112" s="786">
        <f>+CS112-CU112</f>
        <v>0</v>
      </c>
      <c r="CU112" s="677">
        <v>0</v>
      </c>
      <c r="CV112" s="673">
        <v>0</v>
      </c>
      <c r="CW112" s="786">
        <f>+CV112-CX112</f>
        <v>0</v>
      </c>
      <c r="CX112" s="677">
        <v>0</v>
      </c>
      <c r="CY112" s="673">
        <v>0</v>
      </c>
      <c r="CZ112" s="786">
        <f>+CY112-DA112</f>
        <v>0</v>
      </c>
      <c r="DA112" s="676">
        <v>0</v>
      </c>
      <c r="DB112" s="678">
        <v>0</v>
      </c>
      <c r="DC112" s="801" t="str">
        <f t="shared" si="67"/>
        <v>OK!</v>
      </c>
      <c r="DL112" s="679" t="s">
        <v>1729</v>
      </c>
      <c r="DM112" s="680"/>
      <c r="DN112" s="598">
        <v>5</v>
      </c>
      <c r="DO112" s="803">
        <f t="shared" si="59"/>
        <v>0</v>
      </c>
      <c r="DP112" s="803">
        <f t="shared" si="59"/>
        <v>0</v>
      </c>
      <c r="DQ112" s="803">
        <f t="shared" si="59"/>
        <v>0</v>
      </c>
    </row>
    <row r="113" spans="1:121" ht="20.25" customHeight="1">
      <c r="A113" s="1295" t="s">
        <v>1730</v>
      </c>
      <c r="B113" s="1296"/>
      <c r="C113" s="598">
        <v>6</v>
      </c>
      <c r="D113" s="788">
        <f t="shared" si="62"/>
        <v>0</v>
      </c>
      <c r="E113" s="786">
        <f t="shared" si="63"/>
        <v>0</v>
      </c>
      <c r="F113" s="787">
        <f t="shared" si="64"/>
        <v>0</v>
      </c>
      <c r="G113" s="673">
        <v>0</v>
      </c>
      <c r="H113" s="786">
        <f t="shared" si="65"/>
        <v>0</v>
      </c>
      <c r="I113" s="674">
        <v>0</v>
      </c>
      <c r="J113" s="673">
        <v>0</v>
      </c>
      <c r="K113" s="786">
        <f t="shared" si="68"/>
        <v>0</v>
      </c>
      <c r="L113" s="617">
        <v>0</v>
      </c>
      <c r="M113" s="675">
        <v>0</v>
      </c>
      <c r="N113" s="786">
        <f t="shared" si="66"/>
        <v>0</v>
      </c>
      <c r="O113" s="676">
        <v>0</v>
      </c>
      <c r="P113" s="673">
        <v>0</v>
      </c>
      <c r="Q113" s="786">
        <f>+P113-R113</f>
        <v>0</v>
      </c>
      <c r="R113" s="617">
        <v>0</v>
      </c>
      <c r="S113" s="673">
        <v>0</v>
      </c>
      <c r="T113" s="786">
        <f>+S113-U113</f>
        <v>0</v>
      </c>
      <c r="U113" s="674">
        <v>0</v>
      </c>
      <c r="V113" s="673">
        <v>0</v>
      </c>
      <c r="W113" s="786">
        <f>+V113-X113</f>
        <v>0</v>
      </c>
      <c r="X113" s="674">
        <v>0</v>
      </c>
      <c r="Y113" s="673">
        <v>0</v>
      </c>
      <c r="Z113" s="786">
        <f>+Y113-AA113</f>
        <v>0</v>
      </c>
      <c r="AA113" s="674">
        <v>0</v>
      </c>
      <c r="AB113" s="673">
        <v>0</v>
      </c>
      <c r="AC113" s="786">
        <f>+AB113-AD113</f>
        <v>0</v>
      </c>
      <c r="AD113" s="674">
        <v>0</v>
      </c>
      <c r="AE113" s="673">
        <v>0</v>
      </c>
      <c r="AF113" s="786">
        <f>+AE113-AG113</f>
        <v>0</v>
      </c>
      <c r="AG113" s="674">
        <v>0</v>
      </c>
      <c r="AH113" s="673">
        <v>0</v>
      </c>
      <c r="AI113" s="786">
        <f>+AH113-AJ113</f>
        <v>0</v>
      </c>
      <c r="AJ113" s="674">
        <v>0</v>
      </c>
      <c r="AK113" s="673">
        <v>0</v>
      </c>
      <c r="AL113" s="786">
        <f>+AK113-AM113</f>
        <v>0</v>
      </c>
      <c r="AM113" s="674">
        <v>0</v>
      </c>
      <c r="AN113" s="673">
        <v>0</v>
      </c>
      <c r="AO113" s="786">
        <f>+AN113-AP113</f>
        <v>0</v>
      </c>
      <c r="AP113" s="674">
        <v>0</v>
      </c>
      <c r="AQ113" s="673">
        <v>0</v>
      </c>
      <c r="AR113" s="786">
        <f>+AQ113-AS113</f>
        <v>0</v>
      </c>
      <c r="AS113" s="674">
        <v>0</v>
      </c>
      <c r="AT113" s="673">
        <v>0</v>
      </c>
      <c r="AU113" s="786">
        <f>+AT113-AV113</f>
        <v>0</v>
      </c>
      <c r="AV113" s="674">
        <v>0</v>
      </c>
      <c r="AW113" s="673">
        <v>0</v>
      </c>
      <c r="AX113" s="786">
        <f>+AW113-AY113</f>
        <v>0</v>
      </c>
      <c r="AY113" s="674">
        <v>0</v>
      </c>
      <c r="AZ113" s="673">
        <v>0</v>
      </c>
      <c r="BA113" s="786">
        <f>+AZ113-BB113</f>
        <v>0</v>
      </c>
      <c r="BB113" s="674">
        <v>0</v>
      </c>
      <c r="BC113" s="673">
        <v>0</v>
      </c>
      <c r="BD113" s="786">
        <f>+BC113-BE113</f>
        <v>0</v>
      </c>
      <c r="BE113" s="674">
        <v>0</v>
      </c>
      <c r="BF113" s="673">
        <v>0</v>
      </c>
      <c r="BG113" s="786">
        <f>+BF113-BH113</f>
        <v>0</v>
      </c>
      <c r="BH113" s="674">
        <v>0</v>
      </c>
      <c r="BI113" s="673">
        <v>0</v>
      </c>
      <c r="BJ113" s="786">
        <f>+BI113-BK113</f>
        <v>0</v>
      </c>
      <c r="BK113" s="674">
        <v>0</v>
      </c>
      <c r="BL113" s="673">
        <v>0</v>
      </c>
      <c r="BM113" s="786">
        <f>+BL113-BN113</f>
        <v>0</v>
      </c>
      <c r="BN113" s="674">
        <v>0</v>
      </c>
      <c r="BO113" s="673">
        <v>0</v>
      </c>
      <c r="BP113" s="786">
        <f>+BO113-BQ113</f>
        <v>0</v>
      </c>
      <c r="BQ113" s="674">
        <v>0</v>
      </c>
      <c r="BR113" s="673">
        <v>0</v>
      </c>
      <c r="BS113" s="786">
        <f>+BR113-BT113</f>
        <v>0</v>
      </c>
      <c r="BT113" s="677">
        <v>0</v>
      </c>
      <c r="BU113" s="673">
        <v>0</v>
      </c>
      <c r="BV113" s="786">
        <f>+BU113-BW113</f>
        <v>0</v>
      </c>
      <c r="BW113" s="677">
        <v>0</v>
      </c>
      <c r="BX113" s="673">
        <v>0</v>
      </c>
      <c r="BY113" s="786">
        <f>+BX113-BZ113</f>
        <v>0</v>
      </c>
      <c r="BZ113" s="677">
        <v>0</v>
      </c>
      <c r="CA113" s="673">
        <v>0</v>
      </c>
      <c r="CB113" s="786">
        <f>+CA113-CC113</f>
        <v>0</v>
      </c>
      <c r="CC113" s="677">
        <v>0</v>
      </c>
      <c r="CD113" s="673">
        <v>0</v>
      </c>
      <c r="CE113" s="786">
        <f>+CD113-CF113</f>
        <v>0</v>
      </c>
      <c r="CF113" s="674">
        <v>0</v>
      </c>
      <c r="CG113" s="673">
        <v>0</v>
      </c>
      <c r="CH113" s="786">
        <f>+CG113-CI113</f>
        <v>0</v>
      </c>
      <c r="CI113" s="677">
        <v>0</v>
      </c>
      <c r="CJ113" s="673">
        <v>0</v>
      </c>
      <c r="CK113" s="786">
        <f>+CJ113-CL113</f>
        <v>0</v>
      </c>
      <c r="CL113" s="677">
        <v>0</v>
      </c>
      <c r="CM113" s="673">
        <v>0</v>
      </c>
      <c r="CN113" s="786">
        <f>+CM113-CO113</f>
        <v>0</v>
      </c>
      <c r="CO113" s="677">
        <v>0</v>
      </c>
      <c r="CP113" s="673">
        <v>0</v>
      </c>
      <c r="CQ113" s="786">
        <f>+CP113-CR113</f>
        <v>0</v>
      </c>
      <c r="CR113" s="677">
        <v>0</v>
      </c>
      <c r="CS113" s="673">
        <v>0</v>
      </c>
      <c r="CT113" s="786">
        <f>+CS113-CU113</f>
        <v>0</v>
      </c>
      <c r="CU113" s="677">
        <v>0</v>
      </c>
      <c r="CV113" s="673">
        <v>0</v>
      </c>
      <c r="CW113" s="786">
        <f>+CV113-CX113</f>
        <v>0</v>
      </c>
      <c r="CX113" s="677">
        <v>0</v>
      </c>
      <c r="CY113" s="673">
        <v>0</v>
      </c>
      <c r="CZ113" s="786">
        <f>+CY113-DA113</f>
        <v>0</v>
      </c>
      <c r="DA113" s="676">
        <v>0</v>
      </c>
      <c r="DB113" s="678">
        <v>0</v>
      </c>
      <c r="DC113" s="801" t="str">
        <f t="shared" si="67"/>
        <v>OK!</v>
      </c>
      <c r="DL113" s="681" t="s">
        <v>1730</v>
      </c>
      <c r="DM113" s="682"/>
      <c r="DN113" s="598">
        <v>6</v>
      </c>
      <c r="DO113" s="803">
        <f t="shared" si="59"/>
        <v>0</v>
      </c>
      <c r="DP113" s="803">
        <f t="shared" si="59"/>
        <v>0</v>
      </c>
      <c r="DQ113" s="803">
        <f t="shared" si="59"/>
        <v>0</v>
      </c>
    </row>
    <row r="114" spans="1:121" ht="20.25" customHeight="1">
      <c r="A114" s="1295" t="s">
        <v>1731</v>
      </c>
      <c r="B114" s="1296"/>
      <c r="C114" s="598">
        <v>7</v>
      </c>
      <c r="D114" s="788">
        <f t="shared" si="62"/>
        <v>0</v>
      </c>
      <c r="E114" s="786">
        <f t="shared" si="63"/>
        <v>0</v>
      </c>
      <c r="F114" s="787">
        <f t="shared" si="64"/>
        <v>0</v>
      </c>
      <c r="G114" s="673">
        <v>0</v>
      </c>
      <c r="H114" s="786">
        <f t="shared" si="65"/>
        <v>0</v>
      </c>
      <c r="I114" s="674">
        <v>0</v>
      </c>
      <c r="J114" s="673">
        <v>0</v>
      </c>
      <c r="K114" s="786">
        <f t="shared" si="68"/>
        <v>0</v>
      </c>
      <c r="L114" s="617">
        <v>0</v>
      </c>
      <c r="M114" s="675">
        <v>0</v>
      </c>
      <c r="N114" s="786">
        <f t="shared" si="66"/>
        <v>0</v>
      </c>
      <c r="O114" s="676">
        <v>0</v>
      </c>
      <c r="P114" s="673">
        <v>0</v>
      </c>
      <c r="Q114" s="786">
        <f t="shared" ref="Q114:Q177" si="69">+P114-R114</f>
        <v>0</v>
      </c>
      <c r="R114" s="617">
        <v>0</v>
      </c>
      <c r="S114" s="673">
        <v>0</v>
      </c>
      <c r="T114" s="786">
        <f t="shared" ref="T114:T177" si="70">+S114-U114</f>
        <v>0</v>
      </c>
      <c r="U114" s="674">
        <v>0</v>
      </c>
      <c r="V114" s="673">
        <v>0</v>
      </c>
      <c r="W114" s="786">
        <f t="shared" ref="W114:W177" si="71">+V114-X114</f>
        <v>0</v>
      </c>
      <c r="X114" s="674">
        <v>0</v>
      </c>
      <c r="Y114" s="673">
        <v>0</v>
      </c>
      <c r="Z114" s="786">
        <f t="shared" ref="Z114:Z177" si="72">+Y114-AA114</f>
        <v>0</v>
      </c>
      <c r="AA114" s="674">
        <v>0</v>
      </c>
      <c r="AB114" s="673">
        <v>0</v>
      </c>
      <c r="AC114" s="786">
        <f t="shared" ref="AC114:AC177" si="73">+AB114-AD114</f>
        <v>0</v>
      </c>
      <c r="AD114" s="674">
        <v>0</v>
      </c>
      <c r="AE114" s="673">
        <v>0</v>
      </c>
      <c r="AF114" s="786">
        <f t="shared" ref="AF114:AF177" si="74">+AE114-AG114</f>
        <v>0</v>
      </c>
      <c r="AG114" s="674">
        <v>0</v>
      </c>
      <c r="AH114" s="673">
        <v>0</v>
      </c>
      <c r="AI114" s="786">
        <f t="shared" ref="AI114:AI177" si="75">+AH114-AJ114</f>
        <v>0</v>
      </c>
      <c r="AJ114" s="674">
        <v>0</v>
      </c>
      <c r="AK114" s="673">
        <v>0</v>
      </c>
      <c r="AL114" s="786">
        <f t="shared" ref="AL114:AL177" si="76">+AK114-AM114</f>
        <v>0</v>
      </c>
      <c r="AM114" s="674">
        <v>0</v>
      </c>
      <c r="AN114" s="673">
        <v>0</v>
      </c>
      <c r="AO114" s="786">
        <f t="shared" ref="AO114:AO177" si="77">+AN114-AP114</f>
        <v>0</v>
      </c>
      <c r="AP114" s="674">
        <v>0</v>
      </c>
      <c r="AQ114" s="673">
        <v>0</v>
      </c>
      <c r="AR114" s="786">
        <f t="shared" ref="AR114:AR177" si="78">+AQ114-AS114</f>
        <v>0</v>
      </c>
      <c r="AS114" s="674">
        <v>0</v>
      </c>
      <c r="AT114" s="673">
        <v>0</v>
      </c>
      <c r="AU114" s="786">
        <f t="shared" ref="AU114:AU177" si="79">+AT114-AV114</f>
        <v>0</v>
      </c>
      <c r="AV114" s="674">
        <v>0</v>
      </c>
      <c r="AW114" s="673">
        <v>0</v>
      </c>
      <c r="AX114" s="786">
        <f t="shared" ref="AX114:AX177" si="80">+AW114-AY114</f>
        <v>0</v>
      </c>
      <c r="AY114" s="674">
        <v>0</v>
      </c>
      <c r="AZ114" s="673">
        <v>0</v>
      </c>
      <c r="BA114" s="786">
        <f t="shared" ref="BA114:BA177" si="81">+AZ114-BB114</f>
        <v>0</v>
      </c>
      <c r="BB114" s="674">
        <v>0</v>
      </c>
      <c r="BC114" s="673">
        <v>0</v>
      </c>
      <c r="BD114" s="786">
        <f t="shared" ref="BD114:BD177" si="82">+BC114-BE114</f>
        <v>0</v>
      </c>
      <c r="BE114" s="674">
        <v>0</v>
      </c>
      <c r="BF114" s="673">
        <v>0</v>
      </c>
      <c r="BG114" s="786">
        <f t="shared" ref="BG114:BG177" si="83">+BF114-BH114</f>
        <v>0</v>
      </c>
      <c r="BH114" s="674">
        <v>0</v>
      </c>
      <c r="BI114" s="673">
        <v>0</v>
      </c>
      <c r="BJ114" s="786">
        <f t="shared" ref="BJ114:BJ177" si="84">+BI114-BK114</f>
        <v>0</v>
      </c>
      <c r="BK114" s="674">
        <v>0</v>
      </c>
      <c r="BL114" s="673">
        <v>0</v>
      </c>
      <c r="BM114" s="786">
        <f t="shared" ref="BM114:BM177" si="85">+BL114-BN114</f>
        <v>0</v>
      </c>
      <c r="BN114" s="674">
        <v>0</v>
      </c>
      <c r="BO114" s="673">
        <v>0</v>
      </c>
      <c r="BP114" s="786">
        <f t="shared" ref="BP114:BP177" si="86">+BO114-BQ114</f>
        <v>0</v>
      </c>
      <c r="BQ114" s="674">
        <v>0</v>
      </c>
      <c r="BR114" s="673">
        <v>0</v>
      </c>
      <c r="BS114" s="786">
        <f t="shared" ref="BS114:BS177" si="87">+BR114-BT114</f>
        <v>0</v>
      </c>
      <c r="BT114" s="677">
        <v>0</v>
      </c>
      <c r="BU114" s="673">
        <v>0</v>
      </c>
      <c r="BV114" s="786">
        <f t="shared" ref="BV114:BV177" si="88">+BU114-BW114</f>
        <v>0</v>
      </c>
      <c r="BW114" s="677">
        <v>0</v>
      </c>
      <c r="BX114" s="673">
        <v>0</v>
      </c>
      <c r="BY114" s="786">
        <f t="shared" ref="BY114:BY177" si="89">+BX114-BZ114</f>
        <v>0</v>
      </c>
      <c r="BZ114" s="677">
        <v>0</v>
      </c>
      <c r="CA114" s="673">
        <v>0</v>
      </c>
      <c r="CB114" s="786">
        <f t="shared" ref="CB114:CB177" si="90">+CA114-CC114</f>
        <v>0</v>
      </c>
      <c r="CC114" s="677">
        <v>0</v>
      </c>
      <c r="CD114" s="673">
        <v>0</v>
      </c>
      <c r="CE114" s="786">
        <f t="shared" ref="CE114:CE177" si="91">+CD114-CF114</f>
        <v>0</v>
      </c>
      <c r="CF114" s="674">
        <v>0</v>
      </c>
      <c r="CG114" s="673">
        <v>0</v>
      </c>
      <c r="CH114" s="786">
        <f t="shared" ref="CH114:CH177" si="92">+CG114-CI114</f>
        <v>0</v>
      </c>
      <c r="CI114" s="677">
        <v>0</v>
      </c>
      <c r="CJ114" s="673">
        <v>0</v>
      </c>
      <c r="CK114" s="786">
        <f t="shared" ref="CK114:CK177" si="93">+CJ114-CL114</f>
        <v>0</v>
      </c>
      <c r="CL114" s="677">
        <v>0</v>
      </c>
      <c r="CM114" s="673">
        <v>0</v>
      </c>
      <c r="CN114" s="786">
        <f t="shared" ref="CN114:CN177" si="94">+CM114-CO114</f>
        <v>0</v>
      </c>
      <c r="CO114" s="677">
        <v>0</v>
      </c>
      <c r="CP114" s="673">
        <v>0</v>
      </c>
      <c r="CQ114" s="786">
        <f t="shared" ref="CQ114:CQ177" si="95">+CP114-CR114</f>
        <v>0</v>
      </c>
      <c r="CR114" s="677">
        <v>0</v>
      </c>
      <c r="CS114" s="673">
        <v>0</v>
      </c>
      <c r="CT114" s="786">
        <f t="shared" ref="CT114:CT177" si="96">+CS114-CU114</f>
        <v>0</v>
      </c>
      <c r="CU114" s="677">
        <v>0</v>
      </c>
      <c r="CV114" s="673">
        <v>0</v>
      </c>
      <c r="CW114" s="786">
        <f t="shared" ref="CW114:CW177" si="97">+CV114-CX114</f>
        <v>0</v>
      </c>
      <c r="CX114" s="677">
        <v>0</v>
      </c>
      <c r="CY114" s="673">
        <v>0</v>
      </c>
      <c r="CZ114" s="786">
        <f t="shared" ref="CZ114:CZ177" si="98">+CY114-DA114</f>
        <v>0</v>
      </c>
      <c r="DA114" s="676">
        <v>0</v>
      </c>
      <c r="DB114" s="678">
        <v>0</v>
      </c>
      <c r="DC114" s="801" t="str">
        <f t="shared" si="67"/>
        <v>OK!</v>
      </c>
      <c r="DL114" s="681" t="s">
        <v>1731</v>
      </c>
      <c r="DM114" s="682"/>
      <c r="DN114" s="598">
        <v>7</v>
      </c>
      <c r="DO114" s="803">
        <f t="shared" si="59"/>
        <v>0</v>
      </c>
      <c r="DP114" s="803">
        <f t="shared" si="59"/>
        <v>0</v>
      </c>
      <c r="DQ114" s="803">
        <f t="shared" si="59"/>
        <v>0</v>
      </c>
    </row>
    <row r="115" spans="1:121" ht="20.25" customHeight="1">
      <c r="A115" s="1295" t="s">
        <v>1732</v>
      </c>
      <c r="B115" s="1296"/>
      <c r="C115" s="915">
        <v>8</v>
      </c>
      <c r="D115" s="788">
        <f t="shared" si="62"/>
        <v>0</v>
      </c>
      <c r="E115" s="786">
        <f t="shared" si="63"/>
        <v>0</v>
      </c>
      <c r="F115" s="787">
        <f t="shared" si="64"/>
        <v>0</v>
      </c>
      <c r="G115" s="673">
        <v>0</v>
      </c>
      <c r="H115" s="786">
        <f t="shared" si="65"/>
        <v>0</v>
      </c>
      <c r="I115" s="674">
        <v>0</v>
      </c>
      <c r="J115" s="673">
        <v>0</v>
      </c>
      <c r="K115" s="786">
        <f t="shared" si="68"/>
        <v>0</v>
      </c>
      <c r="L115" s="617">
        <v>0</v>
      </c>
      <c r="M115" s="675">
        <v>0</v>
      </c>
      <c r="N115" s="786">
        <f t="shared" si="66"/>
        <v>0</v>
      </c>
      <c r="O115" s="676">
        <v>0</v>
      </c>
      <c r="P115" s="673">
        <v>0</v>
      </c>
      <c r="Q115" s="786">
        <f t="shared" si="69"/>
        <v>0</v>
      </c>
      <c r="R115" s="617">
        <v>0</v>
      </c>
      <c r="S115" s="673">
        <v>0</v>
      </c>
      <c r="T115" s="786">
        <f t="shared" si="70"/>
        <v>0</v>
      </c>
      <c r="U115" s="674">
        <v>0</v>
      </c>
      <c r="V115" s="673">
        <v>0</v>
      </c>
      <c r="W115" s="786">
        <f t="shared" si="71"/>
        <v>0</v>
      </c>
      <c r="X115" s="674">
        <v>0</v>
      </c>
      <c r="Y115" s="673">
        <v>0</v>
      </c>
      <c r="Z115" s="786">
        <f t="shared" si="72"/>
        <v>0</v>
      </c>
      <c r="AA115" s="674">
        <v>0</v>
      </c>
      <c r="AB115" s="673">
        <v>0</v>
      </c>
      <c r="AC115" s="786">
        <f t="shared" si="73"/>
        <v>0</v>
      </c>
      <c r="AD115" s="674">
        <v>0</v>
      </c>
      <c r="AE115" s="673">
        <v>0</v>
      </c>
      <c r="AF115" s="786">
        <f t="shared" si="74"/>
        <v>0</v>
      </c>
      <c r="AG115" s="674">
        <v>0</v>
      </c>
      <c r="AH115" s="673">
        <v>0</v>
      </c>
      <c r="AI115" s="786">
        <f t="shared" si="75"/>
        <v>0</v>
      </c>
      <c r="AJ115" s="674">
        <v>0</v>
      </c>
      <c r="AK115" s="673">
        <v>0</v>
      </c>
      <c r="AL115" s="786">
        <f t="shared" si="76"/>
        <v>0</v>
      </c>
      <c r="AM115" s="674">
        <v>0</v>
      </c>
      <c r="AN115" s="673">
        <v>0</v>
      </c>
      <c r="AO115" s="786">
        <f t="shared" si="77"/>
        <v>0</v>
      </c>
      <c r="AP115" s="674">
        <v>0</v>
      </c>
      <c r="AQ115" s="673">
        <v>0</v>
      </c>
      <c r="AR115" s="786">
        <f t="shared" si="78"/>
        <v>0</v>
      </c>
      <c r="AS115" s="674">
        <v>0</v>
      </c>
      <c r="AT115" s="673">
        <v>0</v>
      </c>
      <c r="AU115" s="786">
        <f t="shared" si="79"/>
        <v>0</v>
      </c>
      <c r="AV115" s="674">
        <v>0</v>
      </c>
      <c r="AW115" s="673">
        <v>0</v>
      </c>
      <c r="AX115" s="786">
        <f t="shared" si="80"/>
        <v>0</v>
      </c>
      <c r="AY115" s="674">
        <v>0</v>
      </c>
      <c r="AZ115" s="673">
        <v>0</v>
      </c>
      <c r="BA115" s="786">
        <f t="shared" si="81"/>
        <v>0</v>
      </c>
      <c r="BB115" s="674">
        <v>0</v>
      </c>
      <c r="BC115" s="673">
        <v>0</v>
      </c>
      <c r="BD115" s="786">
        <f t="shared" si="82"/>
        <v>0</v>
      </c>
      <c r="BE115" s="674">
        <v>0</v>
      </c>
      <c r="BF115" s="673">
        <v>0</v>
      </c>
      <c r="BG115" s="786">
        <f t="shared" si="83"/>
        <v>0</v>
      </c>
      <c r="BH115" s="674">
        <v>0</v>
      </c>
      <c r="BI115" s="673">
        <v>0</v>
      </c>
      <c r="BJ115" s="786">
        <f t="shared" si="84"/>
        <v>0</v>
      </c>
      <c r="BK115" s="674">
        <v>0</v>
      </c>
      <c r="BL115" s="673">
        <v>0</v>
      </c>
      <c r="BM115" s="786">
        <f t="shared" si="85"/>
        <v>0</v>
      </c>
      <c r="BN115" s="674">
        <v>0</v>
      </c>
      <c r="BO115" s="673">
        <v>0</v>
      </c>
      <c r="BP115" s="786">
        <f t="shared" si="86"/>
        <v>0</v>
      </c>
      <c r="BQ115" s="674">
        <v>0</v>
      </c>
      <c r="BR115" s="673">
        <v>0</v>
      </c>
      <c r="BS115" s="786">
        <f t="shared" si="87"/>
        <v>0</v>
      </c>
      <c r="BT115" s="677">
        <v>0</v>
      </c>
      <c r="BU115" s="673">
        <v>0</v>
      </c>
      <c r="BV115" s="786">
        <f t="shared" si="88"/>
        <v>0</v>
      </c>
      <c r="BW115" s="677">
        <v>0</v>
      </c>
      <c r="BX115" s="673">
        <v>0</v>
      </c>
      <c r="BY115" s="786">
        <f t="shared" si="89"/>
        <v>0</v>
      </c>
      <c r="BZ115" s="677">
        <v>0</v>
      </c>
      <c r="CA115" s="673">
        <v>0</v>
      </c>
      <c r="CB115" s="786">
        <f t="shared" si="90"/>
        <v>0</v>
      </c>
      <c r="CC115" s="677">
        <v>0</v>
      </c>
      <c r="CD115" s="673">
        <v>0</v>
      </c>
      <c r="CE115" s="786">
        <f t="shared" si="91"/>
        <v>0</v>
      </c>
      <c r="CF115" s="674">
        <v>0</v>
      </c>
      <c r="CG115" s="673">
        <v>0</v>
      </c>
      <c r="CH115" s="786">
        <f t="shared" si="92"/>
        <v>0</v>
      </c>
      <c r="CI115" s="677">
        <v>0</v>
      </c>
      <c r="CJ115" s="673">
        <v>0</v>
      </c>
      <c r="CK115" s="786">
        <f t="shared" si="93"/>
        <v>0</v>
      </c>
      <c r="CL115" s="677">
        <v>0</v>
      </c>
      <c r="CM115" s="673">
        <v>0</v>
      </c>
      <c r="CN115" s="786">
        <f t="shared" si="94"/>
        <v>0</v>
      </c>
      <c r="CO115" s="677">
        <v>0</v>
      </c>
      <c r="CP115" s="673">
        <v>0</v>
      </c>
      <c r="CQ115" s="786">
        <f t="shared" si="95"/>
        <v>0</v>
      </c>
      <c r="CR115" s="677">
        <v>0</v>
      </c>
      <c r="CS115" s="673">
        <v>0</v>
      </c>
      <c r="CT115" s="786">
        <f t="shared" si="96"/>
        <v>0</v>
      </c>
      <c r="CU115" s="677">
        <v>0</v>
      </c>
      <c r="CV115" s="673">
        <v>0</v>
      </c>
      <c r="CW115" s="786">
        <f t="shared" si="97"/>
        <v>0</v>
      </c>
      <c r="CX115" s="677">
        <v>0</v>
      </c>
      <c r="CY115" s="673">
        <v>0</v>
      </c>
      <c r="CZ115" s="786">
        <f t="shared" si="98"/>
        <v>0</v>
      </c>
      <c r="DA115" s="676">
        <v>0</v>
      </c>
      <c r="DB115" s="678">
        <v>0</v>
      </c>
      <c r="DC115" s="801" t="str">
        <f t="shared" si="67"/>
        <v>OK!</v>
      </c>
      <c r="DL115" s="681" t="s">
        <v>1732</v>
      </c>
      <c r="DM115" s="682"/>
      <c r="DN115" s="598">
        <v>8</v>
      </c>
      <c r="DO115" s="803">
        <f t="shared" si="59"/>
        <v>0</v>
      </c>
      <c r="DP115" s="803">
        <f t="shared" si="59"/>
        <v>0</v>
      </c>
      <c r="DQ115" s="803">
        <f t="shared" si="59"/>
        <v>0</v>
      </c>
    </row>
    <row r="116" spans="1:121" ht="20.25" customHeight="1">
      <c r="A116" s="1295" t="s">
        <v>1733</v>
      </c>
      <c r="B116" s="1296"/>
      <c r="C116" s="598">
        <v>9</v>
      </c>
      <c r="D116" s="788">
        <f t="shared" si="62"/>
        <v>0</v>
      </c>
      <c r="E116" s="786">
        <f t="shared" si="63"/>
        <v>0</v>
      </c>
      <c r="F116" s="787">
        <f t="shared" si="64"/>
        <v>0</v>
      </c>
      <c r="G116" s="673">
        <v>0</v>
      </c>
      <c r="H116" s="786">
        <f t="shared" si="65"/>
        <v>0</v>
      </c>
      <c r="I116" s="674">
        <v>0</v>
      </c>
      <c r="J116" s="673">
        <v>0</v>
      </c>
      <c r="K116" s="786">
        <f t="shared" si="68"/>
        <v>0</v>
      </c>
      <c r="L116" s="617">
        <v>0</v>
      </c>
      <c r="M116" s="675">
        <v>0</v>
      </c>
      <c r="N116" s="786">
        <f t="shared" si="66"/>
        <v>0</v>
      </c>
      <c r="O116" s="676">
        <v>0</v>
      </c>
      <c r="P116" s="673">
        <v>0</v>
      </c>
      <c r="Q116" s="786">
        <f t="shared" si="69"/>
        <v>0</v>
      </c>
      <c r="R116" s="617">
        <v>0</v>
      </c>
      <c r="S116" s="673">
        <v>0</v>
      </c>
      <c r="T116" s="786">
        <f t="shared" si="70"/>
        <v>0</v>
      </c>
      <c r="U116" s="674">
        <v>0</v>
      </c>
      <c r="V116" s="673">
        <v>0</v>
      </c>
      <c r="W116" s="786">
        <f t="shared" si="71"/>
        <v>0</v>
      </c>
      <c r="X116" s="674">
        <v>0</v>
      </c>
      <c r="Y116" s="673">
        <v>0</v>
      </c>
      <c r="Z116" s="786">
        <f t="shared" si="72"/>
        <v>0</v>
      </c>
      <c r="AA116" s="674">
        <v>0</v>
      </c>
      <c r="AB116" s="673">
        <v>0</v>
      </c>
      <c r="AC116" s="786">
        <f t="shared" si="73"/>
        <v>0</v>
      </c>
      <c r="AD116" s="674">
        <v>0</v>
      </c>
      <c r="AE116" s="673">
        <v>0</v>
      </c>
      <c r="AF116" s="786">
        <f t="shared" si="74"/>
        <v>0</v>
      </c>
      <c r="AG116" s="674">
        <v>0</v>
      </c>
      <c r="AH116" s="673">
        <v>0</v>
      </c>
      <c r="AI116" s="786">
        <f t="shared" si="75"/>
        <v>0</v>
      </c>
      <c r="AJ116" s="674">
        <v>0</v>
      </c>
      <c r="AK116" s="673">
        <v>0</v>
      </c>
      <c r="AL116" s="786">
        <f t="shared" si="76"/>
        <v>0</v>
      </c>
      <c r="AM116" s="674">
        <v>0</v>
      </c>
      <c r="AN116" s="673">
        <v>0</v>
      </c>
      <c r="AO116" s="786">
        <f t="shared" si="77"/>
        <v>0</v>
      </c>
      <c r="AP116" s="674">
        <v>0</v>
      </c>
      <c r="AQ116" s="673">
        <v>0</v>
      </c>
      <c r="AR116" s="786">
        <f t="shared" si="78"/>
        <v>0</v>
      </c>
      <c r="AS116" s="674">
        <v>0</v>
      </c>
      <c r="AT116" s="673">
        <v>0</v>
      </c>
      <c r="AU116" s="786">
        <f t="shared" si="79"/>
        <v>0</v>
      </c>
      <c r="AV116" s="674">
        <v>0</v>
      </c>
      <c r="AW116" s="673">
        <v>0</v>
      </c>
      <c r="AX116" s="786">
        <f t="shared" si="80"/>
        <v>0</v>
      </c>
      <c r="AY116" s="674">
        <v>0</v>
      </c>
      <c r="AZ116" s="673">
        <v>0</v>
      </c>
      <c r="BA116" s="786">
        <f t="shared" si="81"/>
        <v>0</v>
      </c>
      <c r="BB116" s="674">
        <v>0</v>
      </c>
      <c r="BC116" s="673">
        <v>0</v>
      </c>
      <c r="BD116" s="786">
        <f t="shared" si="82"/>
        <v>0</v>
      </c>
      <c r="BE116" s="674">
        <v>0</v>
      </c>
      <c r="BF116" s="673">
        <v>0</v>
      </c>
      <c r="BG116" s="786">
        <f t="shared" si="83"/>
        <v>0</v>
      </c>
      <c r="BH116" s="674">
        <v>0</v>
      </c>
      <c r="BI116" s="673">
        <v>0</v>
      </c>
      <c r="BJ116" s="786">
        <f t="shared" si="84"/>
        <v>0</v>
      </c>
      <c r="BK116" s="674">
        <v>0</v>
      </c>
      <c r="BL116" s="673">
        <v>0</v>
      </c>
      <c r="BM116" s="786">
        <f t="shared" si="85"/>
        <v>0</v>
      </c>
      <c r="BN116" s="674">
        <v>0</v>
      </c>
      <c r="BO116" s="673">
        <v>0</v>
      </c>
      <c r="BP116" s="786">
        <f t="shared" si="86"/>
        <v>0</v>
      </c>
      <c r="BQ116" s="674">
        <v>0</v>
      </c>
      <c r="BR116" s="673">
        <v>0</v>
      </c>
      <c r="BS116" s="786">
        <f t="shared" si="87"/>
        <v>0</v>
      </c>
      <c r="BT116" s="677">
        <v>0</v>
      </c>
      <c r="BU116" s="673">
        <v>0</v>
      </c>
      <c r="BV116" s="786">
        <f t="shared" si="88"/>
        <v>0</v>
      </c>
      <c r="BW116" s="677">
        <v>0</v>
      </c>
      <c r="BX116" s="673">
        <v>0</v>
      </c>
      <c r="BY116" s="786">
        <f t="shared" si="89"/>
        <v>0</v>
      </c>
      <c r="BZ116" s="677">
        <v>0</v>
      </c>
      <c r="CA116" s="673">
        <v>0</v>
      </c>
      <c r="CB116" s="786">
        <f t="shared" si="90"/>
        <v>0</v>
      </c>
      <c r="CC116" s="677">
        <v>0</v>
      </c>
      <c r="CD116" s="673">
        <v>0</v>
      </c>
      <c r="CE116" s="786">
        <f t="shared" si="91"/>
        <v>0</v>
      </c>
      <c r="CF116" s="674">
        <v>0</v>
      </c>
      <c r="CG116" s="673">
        <v>0</v>
      </c>
      <c r="CH116" s="786">
        <f t="shared" si="92"/>
        <v>0</v>
      </c>
      <c r="CI116" s="677">
        <v>0</v>
      </c>
      <c r="CJ116" s="673">
        <v>0</v>
      </c>
      <c r="CK116" s="786">
        <f t="shared" si="93"/>
        <v>0</v>
      </c>
      <c r="CL116" s="677">
        <v>0</v>
      </c>
      <c r="CM116" s="673">
        <v>0</v>
      </c>
      <c r="CN116" s="786">
        <f t="shared" si="94"/>
        <v>0</v>
      </c>
      <c r="CO116" s="677">
        <v>0</v>
      </c>
      <c r="CP116" s="673">
        <v>0</v>
      </c>
      <c r="CQ116" s="786">
        <f t="shared" si="95"/>
        <v>0</v>
      </c>
      <c r="CR116" s="677">
        <v>0</v>
      </c>
      <c r="CS116" s="673">
        <v>0</v>
      </c>
      <c r="CT116" s="786">
        <f t="shared" si="96"/>
        <v>0</v>
      </c>
      <c r="CU116" s="677">
        <v>0</v>
      </c>
      <c r="CV116" s="673">
        <v>0</v>
      </c>
      <c r="CW116" s="786">
        <f t="shared" si="97"/>
        <v>0</v>
      </c>
      <c r="CX116" s="677">
        <v>0</v>
      </c>
      <c r="CY116" s="673">
        <v>0</v>
      </c>
      <c r="CZ116" s="786">
        <f t="shared" si="98"/>
        <v>0</v>
      </c>
      <c r="DA116" s="676">
        <v>0</v>
      </c>
      <c r="DB116" s="678">
        <v>0</v>
      </c>
      <c r="DC116" s="801" t="str">
        <f t="shared" si="67"/>
        <v>OK!</v>
      </c>
      <c r="DL116" s="681" t="s">
        <v>1733</v>
      </c>
      <c r="DM116" s="682"/>
      <c r="DN116" s="598">
        <v>9</v>
      </c>
      <c r="DO116" s="803">
        <f t="shared" si="59"/>
        <v>0</v>
      </c>
      <c r="DP116" s="803">
        <f t="shared" si="59"/>
        <v>0</v>
      </c>
      <c r="DQ116" s="803">
        <f t="shared" si="59"/>
        <v>0</v>
      </c>
    </row>
    <row r="117" spans="1:121" ht="20.25" customHeight="1">
      <c r="A117" s="1295" t="s">
        <v>1734</v>
      </c>
      <c r="B117" s="1296"/>
      <c r="C117" s="598">
        <v>10</v>
      </c>
      <c r="D117" s="788">
        <f t="shared" si="62"/>
        <v>0</v>
      </c>
      <c r="E117" s="786">
        <f t="shared" si="63"/>
        <v>0</v>
      </c>
      <c r="F117" s="787">
        <f t="shared" si="64"/>
        <v>0</v>
      </c>
      <c r="G117" s="673">
        <v>0</v>
      </c>
      <c r="H117" s="786">
        <f t="shared" si="65"/>
        <v>0</v>
      </c>
      <c r="I117" s="674">
        <v>0</v>
      </c>
      <c r="J117" s="673">
        <v>0</v>
      </c>
      <c r="K117" s="786">
        <f t="shared" si="68"/>
        <v>0</v>
      </c>
      <c r="L117" s="617">
        <v>0</v>
      </c>
      <c r="M117" s="675">
        <v>0</v>
      </c>
      <c r="N117" s="786">
        <f t="shared" si="66"/>
        <v>0</v>
      </c>
      <c r="O117" s="676">
        <v>0</v>
      </c>
      <c r="P117" s="673">
        <v>0</v>
      </c>
      <c r="Q117" s="786">
        <f t="shared" si="69"/>
        <v>0</v>
      </c>
      <c r="R117" s="617">
        <v>0</v>
      </c>
      <c r="S117" s="673">
        <v>0</v>
      </c>
      <c r="T117" s="786">
        <f t="shared" si="70"/>
        <v>0</v>
      </c>
      <c r="U117" s="674">
        <v>0</v>
      </c>
      <c r="V117" s="673">
        <v>0</v>
      </c>
      <c r="W117" s="786">
        <f t="shared" si="71"/>
        <v>0</v>
      </c>
      <c r="X117" s="674">
        <v>0</v>
      </c>
      <c r="Y117" s="673">
        <v>0</v>
      </c>
      <c r="Z117" s="786">
        <f t="shared" si="72"/>
        <v>0</v>
      </c>
      <c r="AA117" s="674">
        <v>0</v>
      </c>
      <c r="AB117" s="673">
        <v>0</v>
      </c>
      <c r="AC117" s="786">
        <f t="shared" si="73"/>
        <v>0</v>
      </c>
      <c r="AD117" s="674">
        <v>0</v>
      </c>
      <c r="AE117" s="673">
        <v>0</v>
      </c>
      <c r="AF117" s="786">
        <f t="shared" si="74"/>
        <v>0</v>
      </c>
      <c r="AG117" s="674">
        <v>0</v>
      </c>
      <c r="AH117" s="673">
        <v>0</v>
      </c>
      <c r="AI117" s="786">
        <f t="shared" si="75"/>
        <v>0</v>
      </c>
      <c r="AJ117" s="674">
        <v>0</v>
      </c>
      <c r="AK117" s="673">
        <v>0</v>
      </c>
      <c r="AL117" s="786">
        <f t="shared" si="76"/>
        <v>0</v>
      </c>
      <c r="AM117" s="674">
        <v>0</v>
      </c>
      <c r="AN117" s="673">
        <v>0</v>
      </c>
      <c r="AO117" s="786">
        <f t="shared" si="77"/>
        <v>0</v>
      </c>
      <c r="AP117" s="674">
        <v>0</v>
      </c>
      <c r="AQ117" s="673">
        <v>0</v>
      </c>
      <c r="AR117" s="786">
        <f t="shared" si="78"/>
        <v>0</v>
      </c>
      <c r="AS117" s="674">
        <v>0</v>
      </c>
      <c r="AT117" s="673">
        <v>0</v>
      </c>
      <c r="AU117" s="786">
        <f t="shared" si="79"/>
        <v>0</v>
      </c>
      <c r="AV117" s="674">
        <v>0</v>
      </c>
      <c r="AW117" s="673">
        <v>0</v>
      </c>
      <c r="AX117" s="786">
        <f t="shared" si="80"/>
        <v>0</v>
      </c>
      <c r="AY117" s="674">
        <v>0</v>
      </c>
      <c r="AZ117" s="673">
        <v>0</v>
      </c>
      <c r="BA117" s="786">
        <f t="shared" si="81"/>
        <v>0</v>
      </c>
      <c r="BB117" s="674">
        <v>0</v>
      </c>
      <c r="BC117" s="673">
        <v>0</v>
      </c>
      <c r="BD117" s="786">
        <f t="shared" si="82"/>
        <v>0</v>
      </c>
      <c r="BE117" s="674">
        <v>0</v>
      </c>
      <c r="BF117" s="673">
        <v>0</v>
      </c>
      <c r="BG117" s="786">
        <f t="shared" si="83"/>
        <v>0</v>
      </c>
      <c r="BH117" s="674">
        <v>0</v>
      </c>
      <c r="BI117" s="673">
        <v>0</v>
      </c>
      <c r="BJ117" s="786">
        <f t="shared" si="84"/>
        <v>0</v>
      </c>
      <c r="BK117" s="674">
        <v>0</v>
      </c>
      <c r="BL117" s="673">
        <v>0</v>
      </c>
      <c r="BM117" s="786">
        <f t="shared" si="85"/>
        <v>0</v>
      </c>
      <c r="BN117" s="674">
        <v>0</v>
      </c>
      <c r="BO117" s="673">
        <v>0</v>
      </c>
      <c r="BP117" s="786">
        <f t="shared" si="86"/>
        <v>0</v>
      </c>
      <c r="BQ117" s="674">
        <v>0</v>
      </c>
      <c r="BR117" s="673">
        <v>0</v>
      </c>
      <c r="BS117" s="786">
        <f t="shared" si="87"/>
        <v>0</v>
      </c>
      <c r="BT117" s="677">
        <v>0</v>
      </c>
      <c r="BU117" s="673">
        <v>0</v>
      </c>
      <c r="BV117" s="786">
        <f t="shared" si="88"/>
        <v>0</v>
      </c>
      <c r="BW117" s="677">
        <v>0</v>
      </c>
      <c r="BX117" s="673">
        <v>0</v>
      </c>
      <c r="BY117" s="786">
        <f t="shared" si="89"/>
        <v>0</v>
      </c>
      <c r="BZ117" s="677">
        <v>0</v>
      </c>
      <c r="CA117" s="673">
        <v>0</v>
      </c>
      <c r="CB117" s="786">
        <f t="shared" si="90"/>
        <v>0</v>
      </c>
      <c r="CC117" s="677">
        <v>0</v>
      </c>
      <c r="CD117" s="673">
        <v>0</v>
      </c>
      <c r="CE117" s="786">
        <f t="shared" si="91"/>
        <v>0</v>
      </c>
      <c r="CF117" s="674">
        <v>0</v>
      </c>
      <c r="CG117" s="673">
        <v>0</v>
      </c>
      <c r="CH117" s="786">
        <f t="shared" si="92"/>
        <v>0</v>
      </c>
      <c r="CI117" s="677">
        <v>0</v>
      </c>
      <c r="CJ117" s="673">
        <v>0</v>
      </c>
      <c r="CK117" s="786">
        <f t="shared" si="93"/>
        <v>0</v>
      </c>
      <c r="CL117" s="677">
        <v>0</v>
      </c>
      <c r="CM117" s="673">
        <v>0</v>
      </c>
      <c r="CN117" s="786">
        <f t="shared" si="94"/>
        <v>0</v>
      </c>
      <c r="CO117" s="677">
        <v>0</v>
      </c>
      <c r="CP117" s="673">
        <v>0</v>
      </c>
      <c r="CQ117" s="786">
        <f t="shared" si="95"/>
        <v>0</v>
      </c>
      <c r="CR117" s="677">
        <v>0</v>
      </c>
      <c r="CS117" s="673">
        <v>0</v>
      </c>
      <c r="CT117" s="786">
        <f t="shared" si="96"/>
        <v>0</v>
      </c>
      <c r="CU117" s="677">
        <v>0</v>
      </c>
      <c r="CV117" s="673">
        <v>0</v>
      </c>
      <c r="CW117" s="786">
        <f t="shared" si="97"/>
        <v>0</v>
      </c>
      <c r="CX117" s="677">
        <v>0</v>
      </c>
      <c r="CY117" s="673">
        <v>0</v>
      </c>
      <c r="CZ117" s="786">
        <f t="shared" si="98"/>
        <v>0</v>
      </c>
      <c r="DA117" s="676">
        <v>0</v>
      </c>
      <c r="DB117" s="678">
        <v>0</v>
      </c>
      <c r="DC117" s="801" t="str">
        <f t="shared" si="67"/>
        <v>OK!</v>
      </c>
      <c r="DL117" s="681" t="s">
        <v>1734</v>
      </c>
      <c r="DM117" s="682"/>
      <c r="DN117" s="598">
        <v>10</v>
      </c>
      <c r="DO117" s="803">
        <f t="shared" si="59"/>
        <v>0</v>
      </c>
      <c r="DP117" s="803">
        <f t="shared" si="59"/>
        <v>0</v>
      </c>
      <c r="DQ117" s="803">
        <f t="shared" si="59"/>
        <v>0</v>
      </c>
    </row>
    <row r="118" spans="1:121" ht="20.25" customHeight="1">
      <c r="A118" s="1295" t="s">
        <v>1735</v>
      </c>
      <c r="B118" s="1296"/>
      <c r="C118" s="598">
        <v>11</v>
      </c>
      <c r="D118" s="788">
        <f t="shared" si="62"/>
        <v>0</v>
      </c>
      <c r="E118" s="786">
        <f t="shared" si="63"/>
        <v>0</v>
      </c>
      <c r="F118" s="787">
        <f t="shared" si="64"/>
        <v>0</v>
      </c>
      <c r="G118" s="673">
        <v>0</v>
      </c>
      <c r="H118" s="786">
        <f t="shared" si="65"/>
        <v>0</v>
      </c>
      <c r="I118" s="674">
        <v>0</v>
      </c>
      <c r="J118" s="673">
        <v>0</v>
      </c>
      <c r="K118" s="786">
        <f t="shared" si="68"/>
        <v>0</v>
      </c>
      <c r="L118" s="617">
        <v>0</v>
      </c>
      <c r="M118" s="675">
        <v>0</v>
      </c>
      <c r="N118" s="786">
        <f t="shared" si="66"/>
        <v>0</v>
      </c>
      <c r="O118" s="676">
        <v>0</v>
      </c>
      <c r="P118" s="673">
        <v>0</v>
      </c>
      <c r="Q118" s="786">
        <f t="shared" si="69"/>
        <v>0</v>
      </c>
      <c r="R118" s="617">
        <v>0</v>
      </c>
      <c r="S118" s="673">
        <v>0</v>
      </c>
      <c r="T118" s="786">
        <f t="shared" si="70"/>
        <v>0</v>
      </c>
      <c r="U118" s="674">
        <v>0</v>
      </c>
      <c r="V118" s="673">
        <v>0</v>
      </c>
      <c r="W118" s="786">
        <f t="shared" si="71"/>
        <v>0</v>
      </c>
      <c r="X118" s="674">
        <v>0</v>
      </c>
      <c r="Y118" s="673">
        <v>0</v>
      </c>
      <c r="Z118" s="786">
        <f t="shared" si="72"/>
        <v>0</v>
      </c>
      <c r="AA118" s="674">
        <v>0</v>
      </c>
      <c r="AB118" s="673">
        <v>0</v>
      </c>
      <c r="AC118" s="786">
        <f t="shared" si="73"/>
        <v>0</v>
      </c>
      <c r="AD118" s="674">
        <v>0</v>
      </c>
      <c r="AE118" s="673">
        <v>0</v>
      </c>
      <c r="AF118" s="786">
        <f t="shared" si="74"/>
        <v>0</v>
      </c>
      <c r="AG118" s="674">
        <v>0</v>
      </c>
      <c r="AH118" s="673">
        <v>0</v>
      </c>
      <c r="AI118" s="786">
        <f t="shared" si="75"/>
        <v>0</v>
      </c>
      <c r="AJ118" s="674">
        <v>0</v>
      </c>
      <c r="AK118" s="673">
        <v>0</v>
      </c>
      <c r="AL118" s="786">
        <f t="shared" si="76"/>
        <v>0</v>
      </c>
      <c r="AM118" s="674">
        <v>0</v>
      </c>
      <c r="AN118" s="673">
        <v>0</v>
      </c>
      <c r="AO118" s="786">
        <f t="shared" si="77"/>
        <v>0</v>
      </c>
      <c r="AP118" s="674">
        <v>0</v>
      </c>
      <c r="AQ118" s="673">
        <v>0</v>
      </c>
      <c r="AR118" s="786">
        <f t="shared" si="78"/>
        <v>0</v>
      </c>
      <c r="AS118" s="674">
        <v>0</v>
      </c>
      <c r="AT118" s="673">
        <v>0</v>
      </c>
      <c r="AU118" s="786">
        <f t="shared" si="79"/>
        <v>0</v>
      </c>
      <c r="AV118" s="674">
        <v>0</v>
      </c>
      <c r="AW118" s="673">
        <v>0</v>
      </c>
      <c r="AX118" s="786">
        <f t="shared" si="80"/>
        <v>0</v>
      </c>
      <c r="AY118" s="674">
        <v>0</v>
      </c>
      <c r="AZ118" s="673">
        <v>0</v>
      </c>
      <c r="BA118" s="786">
        <f t="shared" si="81"/>
        <v>0</v>
      </c>
      <c r="BB118" s="674">
        <v>0</v>
      </c>
      <c r="BC118" s="673">
        <v>0</v>
      </c>
      <c r="BD118" s="786">
        <f t="shared" si="82"/>
        <v>0</v>
      </c>
      <c r="BE118" s="674">
        <v>0</v>
      </c>
      <c r="BF118" s="673">
        <v>0</v>
      </c>
      <c r="BG118" s="786">
        <f t="shared" si="83"/>
        <v>0</v>
      </c>
      <c r="BH118" s="674">
        <v>0</v>
      </c>
      <c r="BI118" s="673">
        <v>0</v>
      </c>
      <c r="BJ118" s="786">
        <f t="shared" si="84"/>
        <v>0</v>
      </c>
      <c r="BK118" s="674">
        <v>0</v>
      </c>
      <c r="BL118" s="673">
        <v>0</v>
      </c>
      <c r="BM118" s="786">
        <f t="shared" si="85"/>
        <v>0</v>
      </c>
      <c r="BN118" s="674">
        <v>0</v>
      </c>
      <c r="BO118" s="673">
        <v>0</v>
      </c>
      <c r="BP118" s="786">
        <f t="shared" si="86"/>
        <v>0</v>
      </c>
      <c r="BQ118" s="674">
        <v>0</v>
      </c>
      <c r="BR118" s="673">
        <v>0</v>
      </c>
      <c r="BS118" s="786">
        <f t="shared" si="87"/>
        <v>0</v>
      </c>
      <c r="BT118" s="677">
        <v>0</v>
      </c>
      <c r="BU118" s="673">
        <v>0</v>
      </c>
      <c r="BV118" s="786">
        <f t="shared" si="88"/>
        <v>0</v>
      </c>
      <c r="BW118" s="677">
        <v>0</v>
      </c>
      <c r="BX118" s="673">
        <v>0</v>
      </c>
      <c r="BY118" s="786">
        <f t="shared" si="89"/>
        <v>0</v>
      </c>
      <c r="BZ118" s="677">
        <v>0</v>
      </c>
      <c r="CA118" s="673">
        <v>0</v>
      </c>
      <c r="CB118" s="786">
        <f t="shared" si="90"/>
        <v>0</v>
      </c>
      <c r="CC118" s="677">
        <v>0</v>
      </c>
      <c r="CD118" s="673">
        <v>0</v>
      </c>
      <c r="CE118" s="786">
        <f t="shared" si="91"/>
        <v>0</v>
      </c>
      <c r="CF118" s="674">
        <v>0</v>
      </c>
      <c r="CG118" s="673">
        <v>0</v>
      </c>
      <c r="CH118" s="786">
        <f t="shared" si="92"/>
        <v>0</v>
      </c>
      <c r="CI118" s="677">
        <v>0</v>
      </c>
      <c r="CJ118" s="673">
        <v>0</v>
      </c>
      <c r="CK118" s="786">
        <f t="shared" si="93"/>
        <v>0</v>
      </c>
      <c r="CL118" s="677">
        <v>0</v>
      </c>
      <c r="CM118" s="673">
        <v>0</v>
      </c>
      <c r="CN118" s="786">
        <f t="shared" si="94"/>
        <v>0</v>
      </c>
      <c r="CO118" s="677">
        <v>0</v>
      </c>
      <c r="CP118" s="673">
        <v>0</v>
      </c>
      <c r="CQ118" s="786">
        <f t="shared" si="95"/>
        <v>0</v>
      </c>
      <c r="CR118" s="677">
        <v>0</v>
      </c>
      <c r="CS118" s="673">
        <v>0</v>
      </c>
      <c r="CT118" s="786">
        <f t="shared" si="96"/>
        <v>0</v>
      </c>
      <c r="CU118" s="677">
        <v>0</v>
      </c>
      <c r="CV118" s="673">
        <v>0</v>
      </c>
      <c r="CW118" s="786">
        <f t="shared" si="97"/>
        <v>0</v>
      </c>
      <c r="CX118" s="677">
        <v>0</v>
      </c>
      <c r="CY118" s="673">
        <v>0</v>
      </c>
      <c r="CZ118" s="786">
        <f t="shared" si="98"/>
        <v>0</v>
      </c>
      <c r="DA118" s="676">
        <v>0</v>
      </c>
      <c r="DB118" s="678">
        <v>0</v>
      </c>
      <c r="DC118" s="801" t="str">
        <f t="shared" si="67"/>
        <v>OK!</v>
      </c>
      <c r="DL118" s="681" t="s">
        <v>1735</v>
      </c>
      <c r="DM118" s="682"/>
      <c r="DN118" s="598">
        <v>11</v>
      </c>
      <c r="DO118" s="803">
        <f t="shared" si="59"/>
        <v>0</v>
      </c>
      <c r="DP118" s="803">
        <f t="shared" si="59"/>
        <v>0</v>
      </c>
      <c r="DQ118" s="803">
        <f t="shared" si="59"/>
        <v>0</v>
      </c>
    </row>
    <row r="119" spans="1:121" ht="20.25" customHeight="1">
      <c r="A119" s="1295" t="s">
        <v>1736</v>
      </c>
      <c r="B119" s="1296"/>
      <c r="C119" s="598">
        <v>12</v>
      </c>
      <c r="D119" s="788">
        <f t="shared" si="62"/>
        <v>0</v>
      </c>
      <c r="E119" s="786">
        <f t="shared" si="63"/>
        <v>0</v>
      </c>
      <c r="F119" s="787">
        <f t="shared" si="64"/>
        <v>0</v>
      </c>
      <c r="G119" s="673">
        <v>0</v>
      </c>
      <c r="H119" s="786">
        <f t="shared" si="65"/>
        <v>0</v>
      </c>
      <c r="I119" s="674">
        <v>0</v>
      </c>
      <c r="J119" s="673">
        <v>0</v>
      </c>
      <c r="K119" s="786">
        <f t="shared" si="68"/>
        <v>0</v>
      </c>
      <c r="L119" s="617">
        <v>0</v>
      </c>
      <c r="M119" s="675">
        <v>0</v>
      </c>
      <c r="N119" s="786">
        <f t="shared" si="66"/>
        <v>0</v>
      </c>
      <c r="O119" s="676">
        <v>0</v>
      </c>
      <c r="P119" s="673">
        <v>0</v>
      </c>
      <c r="Q119" s="786">
        <f t="shared" si="69"/>
        <v>0</v>
      </c>
      <c r="R119" s="617">
        <v>0</v>
      </c>
      <c r="S119" s="673">
        <v>0</v>
      </c>
      <c r="T119" s="786">
        <f t="shared" si="70"/>
        <v>0</v>
      </c>
      <c r="U119" s="674">
        <v>0</v>
      </c>
      <c r="V119" s="673">
        <v>0</v>
      </c>
      <c r="W119" s="786">
        <f t="shared" si="71"/>
        <v>0</v>
      </c>
      <c r="X119" s="674">
        <v>0</v>
      </c>
      <c r="Y119" s="673">
        <v>0</v>
      </c>
      <c r="Z119" s="786">
        <f t="shared" si="72"/>
        <v>0</v>
      </c>
      <c r="AA119" s="674">
        <v>0</v>
      </c>
      <c r="AB119" s="673">
        <v>0</v>
      </c>
      <c r="AC119" s="786">
        <f t="shared" si="73"/>
        <v>0</v>
      </c>
      <c r="AD119" s="674">
        <v>0</v>
      </c>
      <c r="AE119" s="673">
        <v>0</v>
      </c>
      <c r="AF119" s="786">
        <f t="shared" si="74"/>
        <v>0</v>
      </c>
      <c r="AG119" s="674">
        <v>0</v>
      </c>
      <c r="AH119" s="673">
        <v>0</v>
      </c>
      <c r="AI119" s="786">
        <f t="shared" si="75"/>
        <v>0</v>
      </c>
      <c r="AJ119" s="674">
        <v>0</v>
      </c>
      <c r="AK119" s="673">
        <v>0</v>
      </c>
      <c r="AL119" s="786">
        <f t="shared" si="76"/>
        <v>0</v>
      </c>
      <c r="AM119" s="674">
        <v>0</v>
      </c>
      <c r="AN119" s="673">
        <v>0</v>
      </c>
      <c r="AO119" s="786">
        <f t="shared" si="77"/>
        <v>0</v>
      </c>
      <c r="AP119" s="674">
        <v>0</v>
      </c>
      <c r="AQ119" s="673">
        <v>0</v>
      </c>
      <c r="AR119" s="786">
        <f t="shared" si="78"/>
        <v>0</v>
      </c>
      <c r="AS119" s="674">
        <v>0</v>
      </c>
      <c r="AT119" s="673">
        <v>0</v>
      </c>
      <c r="AU119" s="786">
        <f t="shared" si="79"/>
        <v>0</v>
      </c>
      <c r="AV119" s="674">
        <v>0</v>
      </c>
      <c r="AW119" s="673">
        <v>0</v>
      </c>
      <c r="AX119" s="786">
        <f t="shared" si="80"/>
        <v>0</v>
      </c>
      <c r="AY119" s="674">
        <v>0</v>
      </c>
      <c r="AZ119" s="673">
        <v>0</v>
      </c>
      <c r="BA119" s="786">
        <f t="shared" si="81"/>
        <v>0</v>
      </c>
      <c r="BB119" s="674">
        <v>0</v>
      </c>
      <c r="BC119" s="673">
        <v>0</v>
      </c>
      <c r="BD119" s="786">
        <f t="shared" si="82"/>
        <v>0</v>
      </c>
      <c r="BE119" s="674">
        <v>0</v>
      </c>
      <c r="BF119" s="673">
        <v>0</v>
      </c>
      <c r="BG119" s="786">
        <f t="shared" si="83"/>
        <v>0</v>
      </c>
      <c r="BH119" s="674">
        <v>0</v>
      </c>
      <c r="BI119" s="673">
        <v>0</v>
      </c>
      <c r="BJ119" s="786">
        <f t="shared" si="84"/>
        <v>0</v>
      </c>
      <c r="BK119" s="674">
        <v>0</v>
      </c>
      <c r="BL119" s="673">
        <v>0</v>
      </c>
      <c r="BM119" s="786">
        <f t="shared" si="85"/>
        <v>0</v>
      </c>
      <c r="BN119" s="674">
        <v>0</v>
      </c>
      <c r="BO119" s="673">
        <v>0</v>
      </c>
      <c r="BP119" s="786">
        <f t="shared" si="86"/>
        <v>0</v>
      </c>
      <c r="BQ119" s="674">
        <v>0</v>
      </c>
      <c r="BR119" s="673">
        <v>0</v>
      </c>
      <c r="BS119" s="786">
        <f t="shared" si="87"/>
        <v>0</v>
      </c>
      <c r="BT119" s="677">
        <v>0</v>
      </c>
      <c r="BU119" s="673">
        <v>0</v>
      </c>
      <c r="BV119" s="786">
        <f t="shared" si="88"/>
        <v>0</v>
      </c>
      <c r="BW119" s="677">
        <v>0</v>
      </c>
      <c r="BX119" s="673">
        <v>0</v>
      </c>
      <c r="BY119" s="786">
        <f t="shared" si="89"/>
        <v>0</v>
      </c>
      <c r="BZ119" s="677">
        <v>0</v>
      </c>
      <c r="CA119" s="673">
        <v>0</v>
      </c>
      <c r="CB119" s="786">
        <f t="shared" si="90"/>
        <v>0</v>
      </c>
      <c r="CC119" s="677">
        <v>0</v>
      </c>
      <c r="CD119" s="673">
        <v>0</v>
      </c>
      <c r="CE119" s="786">
        <f t="shared" si="91"/>
        <v>0</v>
      </c>
      <c r="CF119" s="674">
        <v>0</v>
      </c>
      <c r="CG119" s="673">
        <v>0</v>
      </c>
      <c r="CH119" s="786">
        <f t="shared" si="92"/>
        <v>0</v>
      </c>
      <c r="CI119" s="677">
        <v>0</v>
      </c>
      <c r="CJ119" s="673">
        <v>0</v>
      </c>
      <c r="CK119" s="786">
        <f t="shared" si="93"/>
        <v>0</v>
      </c>
      <c r="CL119" s="677">
        <v>0</v>
      </c>
      <c r="CM119" s="673">
        <v>0</v>
      </c>
      <c r="CN119" s="786">
        <f t="shared" si="94"/>
        <v>0</v>
      </c>
      <c r="CO119" s="677">
        <v>0</v>
      </c>
      <c r="CP119" s="673">
        <v>0</v>
      </c>
      <c r="CQ119" s="786">
        <f t="shared" si="95"/>
        <v>0</v>
      </c>
      <c r="CR119" s="677">
        <v>0</v>
      </c>
      <c r="CS119" s="673">
        <v>0</v>
      </c>
      <c r="CT119" s="786">
        <f t="shared" si="96"/>
        <v>0</v>
      </c>
      <c r="CU119" s="677">
        <v>0</v>
      </c>
      <c r="CV119" s="673">
        <v>0</v>
      </c>
      <c r="CW119" s="786">
        <f t="shared" si="97"/>
        <v>0</v>
      </c>
      <c r="CX119" s="677">
        <v>0</v>
      </c>
      <c r="CY119" s="673">
        <v>0</v>
      </c>
      <c r="CZ119" s="786">
        <f t="shared" si="98"/>
        <v>0</v>
      </c>
      <c r="DA119" s="676">
        <v>0</v>
      </c>
      <c r="DB119" s="678">
        <v>0</v>
      </c>
      <c r="DC119" s="801" t="str">
        <f t="shared" si="67"/>
        <v>OK!</v>
      </c>
      <c r="DL119" s="681" t="s">
        <v>1736</v>
      </c>
      <c r="DM119" s="682"/>
      <c r="DN119" s="598">
        <v>12</v>
      </c>
      <c r="DO119" s="803">
        <f t="shared" si="59"/>
        <v>0</v>
      </c>
      <c r="DP119" s="803">
        <f t="shared" si="59"/>
        <v>0</v>
      </c>
      <c r="DQ119" s="803">
        <f t="shared" si="59"/>
        <v>0</v>
      </c>
    </row>
    <row r="120" spans="1:121" ht="20.25" customHeight="1">
      <c r="A120" s="1295" t="s">
        <v>1737</v>
      </c>
      <c r="B120" s="1296"/>
      <c r="C120" s="598">
        <v>13</v>
      </c>
      <c r="D120" s="788">
        <f t="shared" si="62"/>
        <v>0</v>
      </c>
      <c r="E120" s="786">
        <f t="shared" si="63"/>
        <v>0</v>
      </c>
      <c r="F120" s="787">
        <f t="shared" si="64"/>
        <v>0</v>
      </c>
      <c r="G120" s="673">
        <v>0</v>
      </c>
      <c r="H120" s="786">
        <f t="shared" si="65"/>
        <v>0</v>
      </c>
      <c r="I120" s="674">
        <v>0</v>
      </c>
      <c r="J120" s="673">
        <v>0</v>
      </c>
      <c r="K120" s="786">
        <f t="shared" si="68"/>
        <v>0</v>
      </c>
      <c r="L120" s="617">
        <v>0</v>
      </c>
      <c r="M120" s="675">
        <v>0</v>
      </c>
      <c r="N120" s="786">
        <f t="shared" si="66"/>
        <v>0</v>
      </c>
      <c r="O120" s="676">
        <v>0</v>
      </c>
      <c r="P120" s="673">
        <v>0</v>
      </c>
      <c r="Q120" s="786">
        <f t="shared" si="69"/>
        <v>0</v>
      </c>
      <c r="R120" s="617">
        <v>0</v>
      </c>
      <c r="S120" s="673">
        <v>0</v>
      </c>
      <c r="T120" s="786">
        <f t="shared" si="70"/>
        <v>0</v>
      </c>
      <c r="U120" s="674">
        <v>0</v>
      </c>
      <c r="V120" s="673">
        <v>0</v>
      </c>
      <c r="W120" s="786">
        <f t="shared" si="71"/>
        <v>0</v>
      </c>
      <c r="X120" s="674">
        <v>0</v>
      </c>
      <c r="Y120" s="673">
        <v>0</v>
      </c>
      <c r="Z120" s="786">
        <f t="shared" si="72"/>
        <v>0</v>
      </c>
      <c r="AA120" s="674">
        <v>0</v>
      </c>
      <c r="AB120" s="673">
        <v>0</v>
      </c>
      <c r="AC120" s="786">
        <f t="shared" si="73"/>
        <v>0</v>
      </c>
      <c r="AD120" s="674">
        <v>0</v>
      </c>
      <c r="AE120" s="673">
        <v>0</v>
      </c>
      <c r="AF120" s="786">
        <f t="shared" si="74"/>
        <v>0</v>
      </c>
      <c r="AG120" s="674">
        <v>0</v>
      </c>
      <c r="AH120" s="673">
        <v>0</v>
      </c>
      <c r="AI120" s="786">
        <f t="shared" si="75"/>
        <v>0</v>
      </c>
      <c r="AJ120" s="674">
        <v>0</v>
      </c>
      <c r="AK120" s="673">
        <v>0</v>
      </c>
      <c r="AL120" s="786">
        <f t="shared" si="76"/>
        <v>0</v>
      </c>
      <c r="AM120" s="674">
        <v>0</v>
      </c>
      <c r="AN120" s="673">
        <v>0</v>
      </c>
      <c r="AO120" s="786">
        <f t="shared" si="77"/>
        <v>0</v>
      </c>
      <c r="AP120" s="674">
        <v>0</v>
      </c>
      <c r="AQ120" s="673">
        <v>0</v>
      </c>
      <c r="AR120" s="786">
        <f t="shared" si="78"/>
        <v>0</v>
      </c>
      <c r="AS120" s="674">
        <v>0</v>
      </c>
      <c r="AT120" s="673">
        <v>0</v>
      </c>
      <c r="AU120" s="786">
        <f t="shared" si="79"/>
        <v>0</v>
      </c>
      <c r="AV120" s="674">
        <v>0</v>
      </c>
      <c r="AW120" s="673">
        <v>0</v>
      </c>
      <c r="AX120" s="786">
        <f t="shared" si="80"/>
        <v>0</v>
      </c>
      <c r="AY120" s="674">
        <v>0</v>
      </c>
      <c r="AZ120" s="673">
        <v>0</v>
      </c>
      <c r="BA120" s="786">
        <f t="shared" si="81"/>
        <v>0</v>
      </c>
      <c r="BB120" s="674">
        <v>0</v>
      </c>
      <c r="BC120" s="673">
        <v>0</v>
      </c>
      <c r="BD120" s="786">
        <f t="shared" si="82"/>
        <v>0</v>
      </c>
      <c r="BE120" s="674">
        <v>0</v>
      </c>
      <c r="BF120" s="673">
        <v>0</v>
      </c>
      <c r="BG120" s="786">
        <f t="shared" si="83"/>
        <v>0</v>
      </c>
      <c r="BH120" s="674">
        <v>0</v>
      </c>
      <c r="BI120" s="673">
        <v>0</v>
      </c>
      <c r="BJ120" s="786">
        <f t="shared" si="84"/>
        <v>0</v>
      </c>
      <c r="BK120" s="674">
        <v>0</v>
      </c>
      <c r="BL120" s="673">
        <v>0</v>
      </c>
      <c r="BM120" s="786">
        <f t="shared" si="85"/>
        <v>0</v>
      </c>
      <c r="BN120" s="674">
        <v>0</v>
      </c>
      <c r="BO120" s="673">
        <v>0</v>
      </c>
      <c r="BP120" s="786">
        <f t="shared" si="86"/>
        <v>0</v>
      </c>
      <c r="BQ120" s="674">
        <v>0</v>
      </c>
      <c r="BR120" s="673">
        <v>0</v>
      </c>
      <c r="BS120" s="786">
        <f t="shared" si="87"/>
        <v>0</v>
      </c>
      <c r="BT120" s="677">
        <v>0</v>
      </c>
      <c r="BU120" s="673">
        <v>0</v>
      </c>
      <c r="BV120" s="786">
        <f t="shared" si="88"/>
        <v>0</v>
      </c>
      <c r="BW120" s="677">
        <v>0</v>
      </c>
      <c r="BX120" s="673">
        <v>0</v>
      </c>
      <c r="BY120" s="786">
        <f t="shared" si="89"/>
        <v>0</v>
      </c>
      <c r="BZ120" s="677">
        <v>0</v>
      </c>
      <c r="CA120" s="673">
        <v>0</v>
      </c>
      <c r="CB120" s="786">
        <f t="shared" si="90"/>
        <v>0</v>
      </c>
      <c r="CC120" s="677">
        <v>0</v>
      </c>
      <c r="CD120" s="673">
        <v>0</v>
      </c>
      <c r="CE120" s="786">
        <f t="shared" si="91"/>
        <v>0</v>
      </c>
      <c r="CF120" s="674">
        <v>0</v>
      </c>
      <c r="CG120" s="673">
        <v>0</v>
      </c>
      <c r="CH120" s="786">
        <f t="shared" si="92"/>
        <v>0</v>
      </c>
      <c r="CI120" s="677">
        <v>0</v>
      </c>
      <c r="CJ120" s="673">
        <v>0</v>
      </c>
      <c r="CK120" s="786">
        <f t="shared" si="93"/>
        <v>0</v>
      </c>
      <c r="CL120" s="677">
        <v>0</v>
      </c>
      <c r="CM120" s="673">
        <v>0</v>
      </c>
      <c r="CN120" s="786">
        <f t="shared" si="94"/>
        <v>0</v>
      </c>
      <c r="CO120" s="677">
        <v>0</v>
      </c>
      <c r="CP120" s="673">
        <v>0</v>
      </c>
      <c r="CQ120" s="786">
        <f t="shared" si="95"/>
        <v>0</v>
      </c>
      <c r="CR120" s="677">
        <v>0</v>
      </c>
      <c r="CS120" s="673">
        <v>0</v>
      </c>
      <c r="CT120" s="786">
        <f t="shared" si="96"/>
        <v>0</v>
      </c>
      <c r="CU120" s="677">
        <v>0</v>
      </c>
      <c r="CV120" s="673">
        <v>0</v>
      </c>
      <c r="CW120" s="786">
        <f t="shared" si="97"/>
        <v>0</v>
      </c>
      <c r="CX120" s="677">
        <v>0</v>
      </c>
      <c r="CY120" s="673">
        <v>0</v>
      </c>
      <c r="CZ120" s="786">
        <f t="shared" si="98"/>
        <v>0</v>
      </c>
      <c r="DA120" s="676">
        <v>0</v>
      </c>
      <c r="DB120" s="678">
        <v>0</v>
      </c>
      <c r="DC120" s="801" t="str">
        <f t="shared" si="67"/>
        <v>OK!</v>
      </c>
      <c r="DL120" s="681" t="s">
        <v>1737</v>
      </c>
      <c r="DM120" s="682"/>
      <c r="DN120" s="598">
        <v>13</v>
      </c>
      <c r="DO120" s="803">
        <f t="shared" si="59"/>
        <v>0</v>
      </c>
      <c r="DP120" s="803">
        <f t="shared" si="59"/>
        <v>0</v>
      </c>
      <c r="DQ120" s="803">
        <f t="shared" si="59"/>
        <v>0</v>
      </c>
    </row>
    <row r="121" spans="1:121" ht="20.25" customHeight="1">
      <c r="A121" s="1295" t="s">
        <v>1738</v>
      </c>
      <c r="B121" s="1296"/>
      <c r="C121" s="598">
        <v>14</v>
      </c>
      <c r="D121" s="788">
        <f t="shared" si="62"/>
        <v>0</v>
      </c>
      <c r="E121" s="786">
        <f t="shared" si="63"/>
        <v>0</v>
      </c>
      <c r="F121" s="787">
        <f t="shared" si="64"/>
        <v>0</v>
      </c>
      <c r="G121" s="673">
        <v>0</v>
      </c>
      <c r="H121" s="786">
        <f t="shared" si="65"/>
        <v>0</v>
      </c>
      <c r="I121" s="674">
        <v>0</v>
      </c>
      <c r="J121" s="673">
        <v>0</v>
      </c>
      <c r="K121" s="786">
        <f t="shared" si="68"/>
        <v>0</v>
      </c>
      <c r="L121" s="617">
        <v>0</v>
      </c>
      <c r="M121" s="675">
        <v>0</v>
      </c>
      <c r="N121" s="786">
        <f t="shared" si="66"/>
        <v>0</v>
      </c>
      <c r="O121" s="676">
        <v>0</v>
      </c>
      <c r="P121" s="673">
        <v>0</v>
      </c>
      <c r="Q121" s="786">
        <f t="shared" si="69"/>
        <v>0</v>
      </c>
      <c r="R121" s="617">
        <v>0</v>
      </c>
      <c r="S121" s="673">
        <v>0</v>
      </c>
      <c r="T121" s="786">
        <f t="shared" si="70"/>
        <v>0</v>
      </c>
      <c r="U121" s="674">
        <v>0</v>
      </c>
      <c r="V121" s="673">
        <v>0</v>
      </c>
      <c r="W121" s="786">
        <f t="shared" si="71"/>
        <v>0</v>
      </c>
      <c r="X121" s="674">
        <v>0</v>
      </c>
      <c r="Y121" s="673">
        <v>0</v>
      </c>
      <c r="Z121" s="786">
        <f t="shared" si="72"/>
        <v>0</v>
      </c>
      <c r="AA121" s="674">
        <v>0</v>
      </c>
      <c r="AB121" s="673">
        <v>0</v>
      </c>
      <c r="AC121" s="786">
        <f t="shared" si="73"/>
        <v>0</v>
      </c>
      <c r="AD121" s="674">
        <v>0</v>
      </c>
      <c r="AE121" s="673">
        <v>0</v>
      </c>
      <c r="AF121" s="786">
        <f t="shared" si="74"/>
        <v>0</v>
      </c>
      <c r="AG121" s="674">
        <v>0</v>
      </c>
      <c r="AH121" s="673">
        <v>0</v>
      </c>
      <c r="AI121" s="786">
        <f t="shared" si="75"/>
        <v>0</v>
      </c>
      <c r="AJ121" s="674">
        <v>0</v>
      </c>
      <c r="AK121" s="673">
        <v>0</v>
      </c>
      <c r="AL121" s="786">
        <f t="shared" si="76"/>
        <v>0</v>
      </c>
      <c r="AM121" s="674">
        <v>0</v>
      </c>
      <c r="AN121" s="673">
        <v>0</v>
      </c>
      <c r="AO121" s="786">
        <f t="shared" si="77"/>
        <v>0</v>
      </c>
      <c r="AP121" s="674">
        <v>0</v>
      </c>
      <c r="AQ121" s="673">
        <v>0</v>
      </c>
      <c r="AR121" s="786">
        <f t="shared" si="78"/>
        <v>0</v>
      </c>
      <c r="AS121" s="674">
        <v>0</v>
      </c>
      <c r="AT121" s="673">
        <v>0</v>
      </c>
      <c r="AU121" s="786">
        <f t="shared" si="79"/>
        <v>0</v>
      </c>
      <c r="AV121" s="674">
        <v>0</v>
      </c>
      <c r="AW121" s="673">
        <v>0</v>
      </c>
      <c r="AX121" s="786">
        <f t="shared" si="80"/>
        <v>0</v>
      </c>
      <c r="AY121" s="674">
        <v>0</v>
      </c>
      <c r="AZ121" s="673">
        <v>0</v>
      </c>
      <c r="BA121" s="786">
        <f t="shared" si="81"/>
        <v>0</v>
      </c>
      <c r="BB121" s="674">
        <v>0</v>
      </c>
      <c r="BC121" s="673">
        <v>0</v>
      </c>
      <c r="BD121" s="786">
        <f t="shared" si="82"/>
        <v>0</v>
      </c>
      <c r="BE121" s="674">
        <v>0</v>
      </c>
      <c r="BF121" s="673">
        <v>0</v>
      </c>
      <c r="BG121" s="786">
        <f t="shared" si="83"/>
        <v>0</v>
      </c>
      <c r="BH121" s="674">
        <v>0</v>
      </c>
      <c r="BI121" s="673">
        <v>0</v>
      </c>
      <c r="BJ121" s="786">
        <f t="shared" si="84"/>
        <v>0</v>
      </c>
      <c r="BK121" s="674">
        <v>0</v>
      </c>
      <c r="BL121" s="673">
        <v>0</v>
      </c>
      <c r="BM121" s="786">
        <f t="shared" si="85"/>
        <v>0</v>
      </c>
      <c r="BN121" s="674">
        <v>0</v>
      </c>
      <c r="BO121" s="673">
        <v>0</v>
      </c>
      <c r="BP121" s="786">
        <f t="shared" si="86"/>
        <v>0</v>
      </c>
      <c r="BQ121" s="674">
        <v>0</v>
      </c>
      <c r="BR121" s="673">
        <v>0</v>
      </c>
      <c r="BS121" s="786">
        <f t="shared" si="87"/>
        <v>0</v>
      </c>
      <c r="BT121" s="677">
        <v>0</v>
      </c>
      <c r="BU121" s="673">
        <v>0</v>
      </c>
      <c r="BV121" s="786">
        <f t="shared" si="88"/>
        <v>0</v>
      </c>
      <c r="BW121" s="677">
        <v>0</v>
      </c>
      <c r="BX121" s="673">
        <v>0</v>
      </c>
      <c r="BY121" s="786">
        <f t="shared" si="89"/>
        <v>0</v>
      </c>
      <c r="BZ121" s="677">
        <v>0</v>
      </c>
      <c r="CA121" s="673">
        <v>0</v>
      </c>
      <c r="CB121" s="786">
        <f t="shared" si="90"/>
        <v>0</v>
      </c>
      <c r="CC121" s="677">
        <v>0</v>
      </c>
      <c r="CD121" s="673">
        <v>0</v>
      </c>
      <c r="CE121" s="786">
        <f t="shared" si="91"/>
        <v>0</v>
      </c>
      <c r="CF121" s="674">
        <v>0</v>
      </c>
      <c r="CG121" s="673">
        <v>0</v>
      </c>
      <c r="CH121" s="786">
        <f t="shared" si="92"/>
        <v>0</v>
      </c>
      <c r="CI121" s="677">
        <v>0</v>
      </c>
      <c r="CJ121" s="673">
        <v>0</v>
      </c>
      <c r="CK121" s="786">
        <f t="shared" si="93"/>
        <v>0</v>
      </c>
      <c r="CL121" s="677">
        <v>0</v>
      </c>
      <c r="CM121" s="673">
        <v>0</v>
      </c>
      <c r="CN121" s="786">
        <f t="shared" si="94"/>
        <v>0</v>
      </c>
      <c r="CO121" s="677">
        <v>0</v>
      </c>
      <c r="CP121" s="673">
        <v>0</v>
      </c>
      <c r="CQ121" s="786">
        <f t="shared" si="95"/>
        <v>0</v>
      </c>
      <c r="CR121" s="677">
        <v>0</v>
      </c>
      <c r="CS121" s="673">
        <v>0</v>
      </c>
      <c r="CT121" s="786">
        <f t="shared" si="96"/>
        <v>0</v>
      </c>
      <c r="CU121" s="677">
        <v>0</v>
      </c>
      <c r="CV121" s="673">
        <v>0</v>
      </c>
      <c r="CW121" s="786">
        <f t="shared" si="97"/>
        <v>0</v>
      </c>
      <c r="CX121" s="677">
        <v>0</v>
      </c>
      <c r="CY121" s="673">
        <v>0</v>
      </c>
      <c r="CZ121" s="786">
        <f t="shared" si="98"/>
        <v>0</v>
      </c>
      <c r="DA121" s="676">
        <v>0</v>
      </c>
      <c r="DB121" s="678">
        <v>0</v>
      </c>
      <c r="DC121" s="801" t="str">
        <f t="shared" si="67"/>
        <v>OK!</v>
      </c>
      <c r="DL121" s="681" t="s">
        <v>1738</v>
      </c>
      <c r="DM121" s="682"/>
      <c r="DN121" s="598">
        <v>14</v>
      </c>
      <c r="DO121" s="803">
        <f t="shared" si="59"/>
        <v>0</v>
      </c>
      <c r="DP121" s="803">
        <f t="shared" si="59"/>
        <v>0</v>
      </c>
      <c r="DQ121" s="803">
        <f t="shared" si="59"/>
        <v>0</v>
      </c>
    </row>
    <row r="122" spans="1:121" ht="20.25" customHeight="1">
      <c r="A122" s="1295" t="s">
        <v>1739</v>
      </c>
      <c r="B122" s="1296"/>
      <c r="C122" s="915">
        <v>15</v>
      </c>
      <c r="D122" s="788">
        <f t="shared" si="62"/>
        <v>0</v>
      </c>
      <c r="E122" s="786">
        <f t="shared" si="63"/>
        <v>0</v>
      </c>
      <c r="F122" s="787">
        <f t="shared" si="64"/>
        <v>0</v>
      </c>
      <c r="G122" s="916">
        <v>0</v>
      </c>
      <c r="H122" s="786">
        <f t="shared" si="65"/>
        <v>0</v>
      </c>
      <c r="I122" s="917">
        <v>0</v>
      </c>
      <c r="J122" s="673">
        <v>0</v>
      </c>
      <c r="K122" s="786">
        <f t="shared" si="68"/>
        <v>0</v>
      </c>
      <c r="L122" s="617">
        <v>0</v>
      </c>
      <c r="M122" s="675">
        <v>0</v>
      </c>
      <c r="N122" s="786">
        <f t="shared" si="66"/>
        <v>0</v>
      </c>
      <c r="O122" s="676">
        <v>0</v>
      </c>
      <c r="P122" s="673">
        <v>0</v>
      </c>
      <c r="Q122" s="786">
        <f t="shared" si="69"/>
        <v>0</v>
      </c>
      <c r="R122" s="617">
        <v>0</v>
      </c>
      <c r="S122" s="673">
        <v>0</v>
      </c>
      <c r="T122" s="786">
        <f t="shared" si="70"/>
        <v>0</v>
      </c>
      <c r="U122" s="674">
        <v>0</v>
      </c>
      <c r="V122" s="673">
        <v>0</v>
      </c>
      <c r="W122" s="786">
        <f t="shared" si="71"/>
        <v>0</v>
      </c>
      <c r="X122" s="674">
        <v>0</v>
      </c>
      <c r="Y122" s="673">
        <v>0</v>
      </c>
      <c r="Z122" s="786">
        <f t="shared" si="72"/>
        <v>0</v>
      </c>
      <c r="AA122" s="674">
        <v>0</v>
      </c>
      <c r="AB122" s="673">
        <v>0</v>
      </c>
      <c r="AC122" s="786">
        <f t="shared" si="73"/>
        <v>0</v>
      </c>
      <c r="AD122" s="674">
        <v>0</v>
      </c>
      <c r="AE122" s="673">
        <v>0</v>
      </c>
      <c r="AF122" s="786">
        <f t="shared" si="74"/>
        <v>0</v>
      </c>
      <c r="AG122" s="674">
        <v>0</v>
      </c>
      <c r="AH122" s="673">
        <v>0</v>
      </c>
      <c r="AI122" s="786">
        <f t="shared" si="75"/>
        <v>0</v>
      </c>
      <c r="AJ122" s="674">
        <v>0</v>
      </c>
      <c r="AK122" s="673">
        <v>0</v>
      </c>
      <c r="AL122" s="786">
        <f t="shared" si="76"/>
        <v>0</v>
      </c>
      <c r="AM122" s="674">
        <v>0</v>
      </c>
      <c r="AN122" s="673">
        <v>0</v>
      </c>
      <c r="AO122" s="786">
        <f t="shared" si="77"/>
        <v>0</v>
      </c>
      <c r="AP122" s="674">
        <v>0</v>
      </c>
      <c r="AQ122" s="673">
        <v>0</v>
      </c>
      <c r="AR122" s="786">
        <f t="shared" si="78"/>
        <v>0</v>
      </c>
      <c r="AS122" s="674">
        <v>0</v>
      </c>
      <c r="AT122" s="673">
        <v>0</v>
      </c>
      <c r="AU122" s="786">
        <f t="shared" si="79"/>
        <v>0</v>
      </c>
      <c r="AV122" s="674">
        <v>0</v>
      </c>
      <c r="AW122" s="673">
        <v>0</v>
      </c>
      <c r="AX122" s="786">
        <f t="shared" si="80"/>
        <v>0</v>
      </c>
      <c r="AY122" s="674">
        <v>0</v>
      </c>
      <c r="AZ122" s="673">
        <v>0</v>
      </c>
      <c r="BA122" s="786">
        <f t="shared" si="81"/>
        <v>0</v>
      </c>
      <c r="BB122" s="674">
        <v>0</v>
      </c>
      <c r="BC122" s="673">
        <v>0</v>
      </c>
      <c r="BD122" s="786">
        <f t="shared" si="82"/>
        <v>0</v>
      </c>
      <c r="BE122" s="674">
        <v>0</v>
      </c>
      <c r="BF122" s="673">
        <v>0</v>
      </c>
      <c r="BG122" s="786">
        <f t="shared" si="83"/>
        <v>0</v>
      </c>
      <c r="BH122" s="674">
        <v>0</v>
      </c>
      <c r="BI122" s="673">
        <v>0</v>
      </c>
      <c r="BJ122" s="786">
        <f t="shared" si="84"/>
        <v>0</v>
      </c>
      <c r="BK122" s="674">
        <v>0</v>
      </c>
      <c r="BL122" s="673">
        <v>0</v>
      </c>
      <c r="BM122" s="786">
        <f t="shared" si="85"/>
        <v>0</v>
      </c>
      <c r="BN122" s="674">
        <v>0</v>
      </c>
      <c r="BO122" s="673">
        <v>0</v>
      </c>
      <c r="BP122" s="786">
        <f t="shared" si="86"/>
        <v>0</v>
      </c>
      <c r="BQ122" s="674">
        <v>0</v>
      </c>
      <c r="BR122" s="673">
        <v>0</v>
      </c>
      <c r="BS122" s="786">
        <f t="shared" si="87"/>
        <v>0</v>
      </c>
      <c r="BT122" s="677">
        <v>0</v>
      </c>
      <c r="BU122" s="673">
        <v>0</v>
      </c>
      <c r="BV122" s="786">
        <f t="shared" si="88"/>
        <v>0</v>
      </c>
      <c r="BW122" s="677">
        <v>0</v>
      </c>
      <c r="BX122" s="673">
        <v>0</v>
      </c>
      <c r="BY122" s="786">
        <f t="shared" si="89"/>
        <v>0</v>
      </c>
      <c r="BZ122" s="677">
        <v>0</v>
      </c>
      <c r="CA122" s="673">
        <v>0</v>
      </c>
      <c r="CB122" s="786">
        <f t="shared" si="90"/>
        <v>0</v>
      </c>
      <c r="CC122" s="677">
        <v>0</v>
      </c>
      <c r="CD122" s="673">
        <v>0</v>
      </c>
      <c r="CE122" s="786">
        <f t="shared" si="91"/>
        <v>0</v>
      </c>
      <c r="CF122" s="674">
        <v>0</v>
      </c>
      <c r="CG122" s="673">
        <v>0</v>
      </c>
      <c r="CH122" s="786">
        <f t="shared" si="92"/>
        <v>0</v>
      </c>
      <c r="CI122" s="677">
        <v>0</v>
      </c>
      <c r="CJ122" s="673">
        <v>0</v>
      </c>
      <c r="CK122" s="786">
        <f t="shared" si="93"/>
        <v>0</v>
      </c>
      <c r="CL122" s="677">
        <v>0</v>
      </c>
      <c r="CM122" s="673">
        <v>0</v>
      </c>
      <c r="CN122" s="786">
        <f t="shared" si="94"/>
        <v>0</v>
      </c>
      <c r="CO122" s="677">
        <v>0</v>
      </c>
      <c r="CP122" s="673">
        <v>0</v>
      </c>
      <c r="CQ122" s="786">
        <f t="shared" si="95"/>
        <v>0</v>
      </c>
      <c r="CR122" s="677">
        <v>0</v>
      </c>
      <c r="CS122" s="673">
        <v>0</v>
      </c>
      <c r="CT122" s="786">
        <f t="shared" si="96"/>
        <v>0</v>
      </c>
      <c r="CU122" s="677">
        <v>0</v>
      </c>
      <c r="CV122" s="673">
        <v>0</v>
      </c>
      <c r="CW122" s="786">
        <f t="shared" si="97"/>
        <v>0</v>
      </c>
      <c r="CX122" s="677">
        <v>0</v>
      </c>
      <c r="CY122" s="673">
        <v>0</v>
      </c>
      <c r="CZ122" s="786">
        <f t="shared" si="98"/>
        <v>0</v>
      </c>
      <c r="DA122" s="676">
        <v>0</v>
      </c>
      <c r="DB122" s="678">
        <v>0</v>
      </c>
      <c r="DC122" s="801" t="str">
        <f t="shared" si="67"/>
        <v>OK!</v>
      </c>
      <c r="DL122" s="681" t="s">
        <v>1739</v>
      </c>
      <c r="DM122" s="682"/>
      <c r="DN122" s="598">
        <v>15</v>
      </c>
      <c r="DO122" s="803">
        <f t="shared" si="59"/>
        <v>0</v>
      </c>
      <c r="DP122" s="803">
        <f t="shared" si="59"/>
        <v>0</v>
      </c>
      <c r="DQ122" s="803">
        <f t="shared" si="59"/>
        <v>0</v>
      </c>
    </row>
    <row r="123" spans="1:121" ht="20.25" customHeight="1">
      <c r="A123" s="1295" t="s">
        <v>1740</v>
      </c>
      <c r="B123" s="1296"/>
      <c r="C123" s="598">
        <v>16</v>
      </c>
      <c r="D123" s="788">
        <f t="shared" si="62"/>
        <v>0</v>
      </c>
      <c r="E123" s="786">
        <f t="shared" si="63"/>
        <v>0</v>
      </c>
      <c r="F123" s="787">
        <f t="shared" si="64"/>
        <v>0</v>
      </c>
      <c r="G123" s="673">
        <v>0</v>
      </c>
      <c r="H123" s="786">
        <f t="shared" si="65"/>
        <v>0</v>
      </c>
      <c r="I123" s="674">
        <v>0</v>
      </c>
      <c r="J123" s="673">
        <v>0</v>
      </c>
      <c r="K123" s="786">
        <f t="shared" si="68"/>
        <v>0</v>
      </c>
      <c r="L123" s="617">
        <v>0</v>
      </c>
      <c r="M123" s="675">
        <v>0</v>
      </c>
      <c r="N123" s="786">
        <f t="shared" si="66"/>
        <v>0</v>
      </c>
      <c r="O123" s="676">
        <v>0</v>
      </c>
      <c r="P123" s="673">
        <v>0</v>
      </c>
      <c r="Q123" s="786">
        <f t="shared" si="69"/>
        <v>0</v>
      </c>
      <c r="R123" s="617">
        <v>0</v>
      </c>
      <c r="S123" s="673">
        <v>0</v>
      </c>
      <c r="T123" s="786">
        <f t="shared" si="70"/>
        <v>0</v>
      </c>
      <c r="U123" s="674">
        <v>0</v>
      </c>
      <c r="V123" s="673">
        <v>0</v>
      </c>
      <c r="W123" s="786">
        <f t="shared" si="71"/>
        <v>0</v>
      </c>
      <c r="X123" s="674">
        <v>0</v>
      </c>
      <c r="Y123" s="673">
        <v>0</v>
      </c>
      <c r="Z123" s="786">
        <f t="shared" si="72"/>
        <v>0</v>
      </c>
      <c r="AA123" s="674">
        <v>0</v>
      </c>
      <c r="AB123" s="673">
        <v>0</v>
      </c>
      <c r="AC123" s="786">
        <f t="shared" si="73"/>
        <v>0</v>
      </c>
      <c r="AD123" s="674">
        <v>0</v>
      </c>
      <c r="AE123" s="673">
        <v>0</v>
      </c>
      <c r="AF123" s="786">
        <f t="shared" si="74"/>
        <v>0</v>
      </c>
      <c r="AG123" s="674">
        <v>0</v>
      </c>
      <c r="AH123" s="673">
        <v>0</v>
      </c>
      <c r="AI123" s="786">
        <f t="shared" si="75"/>
        <v>0</v>
      </c>
      <c r="AJ123" s="674">
        <v>0</v>
      </c>
      <c r="AK123" s="673">
        <v>0</v>
      </c>
      <c r="AL123" s="786">
        <f t="shared" si="76"/>
        <v>0</v>
      </c>
      <c r="AM123" s="674">
        <v>0</v>
      </c>
      <c r="AN123" s="673">
        <v>0</v>
      </c>
      <c r="AO123" s="786">
        <f t="shared" si="77"/>
        <v>0</v>
      </c>
      <c r="AP123" s="674">
        <v>0</v>
      </c>
      <c r="AQ123" s="673">
        <v>0</v>
      </c>
      <c r="AR123" s="786">
        <f t="shared" si="78"/>
        <v>0</v>
      </c>
      <c r="AS123" s="674">
        <v>0</v>
      </c>
      <c r="AT123" s="673">
        <v>0</v>
      </c>
      <c r="AU123" s="786">
        <f t="shared" si="79"/>
        <v>0</v>
      </c>
      <c r="AV123" s="674">
        <v>0</v>
      </c>
      <c r="AW123" s="673">
        <v>0</v>
      </c>
      <c r="AX123" s="786">
        <f t="shared" si="80"/>
        <v>0</v>
      </c>
      <c r="AY123" s="674">
        <v>0</v>
      </c>
      <c r="AZ123" s="673">
        <v>0</v>
      </c>
      <c r="BA123" s="786">
        <f t="shared" si="81"/>
        <v>0</v>
      </c>
      <c r="BB123" s="674">
        <v>0</v>
      </c>
      <c r="BC123" s="673">
        <v>0</v>
      </c>
      <c r="BD123" s="786">
        <f t="shared" si="82"/>
        <v>0</v>
      </c>
      <c r="BE123" s="674">
        <v>0</v>
      </c>
      <c r="BF123" s="673">
        <v>0</v>
      </c>
      <c r="BG123" s="786">
        <f t="shared" si="83"/>
        <v>0</v>
      </c>
      <c r="BH123" s="674">
        <v>0</v>
      </c>
      <c r="BI123" s="673">
        <v>0</v>
      </c>
      <c r="BJ123" s="786">
        <f t="shared" si="84"/>
        <v>0</v>
      </c>
      <c r="BK123" s="674">
        <v>0</v>
      </c>
      <c r="BL123" s="673">
        <v>0</v>
      </c>
      <c r="BM123" s="786">
        <f t="shared" si="85"/>
        <v>0</v>
      </c>
      <c r="BN123" s="674">
        <v>0</v>
      </c>
      <c r="BO123" s="673">
        <v>0</v>
      </c>
      <c r="BP123" s="786">
        <f t="shared" si="86"/>
        <v>0</v>
      </c>
      <c r="BQ123" s="674">
        <v>0</v>
      </c>
      <c r="BR123" s="673">
        <v>0</v>
      </c>
      <c r="BS123" s="786">
        <f t="shared" si="87"/>
        <v>0</v>
      </c>
      <c r="BT123" s="677">
        <v>0</v>
      </c>
      <c r="BU123" s="673">
        <v>0</v>
      </c>
      <c r="BV123" s="786">
        <f t="shared" si="88"/>
        <v>0</v>
      </c>
      <c r="BW123" s="677">
        <v>0</v>
      </c>
      <c r="BX123" s="673">
        <v>0</v>
      </c>
      <c r="BY123" s="786">
        <f t="shared" si="89"/>
        <v>0</v>
      </c>
      <c r="BZ123" s="677">
        <v>0</v>
      </c>
      <c r="CA123" s="673">
        <v>0</v>
      </c>
      <c r="CB123" s="786">
        <f t="shared" si="90"/>
        <v>0</v>
      </c>
      <c r="CC123" s="677">
        <v>0</v>
      </c>
      <c r="CD123" s="673">
        <v>0</v>
      </c>
      <c r="CE123" s="786">
        <f t="shared" si="91"/>
        <v>0</v>
      </c>
      <c r="CF123" s="674">
        <v>0</v>
      </c>
      <c r="CG123" s="673">
        <v>0</v>
      </c>
      <c r="CH123" s="786">
        <f t="shared" si="92"/>
        <v>0</v>
      </c>
      <c r="CI123" s="677">
        <v>0</v>
      </c>
      <c r="CJ123" s="673">
        <v>0</v>
      </c>
      <c r="CK123" s="786">
        <f t="shared" si="93"/>
        <v>0</v>
      </c>
      <c r="CL123" s="677">
        <v>0</v>
      </c>
      <c r="CM123" s="673">
        <v>0</v>
      </c>
      <c r="CN123" s="786">
        <f t="shared" si="94"/>
        <v>0</v>
      </c>
      <c r="CO123" s="677">
        <v>0</v>
      </c>
      <c r="CP123" s="673">
        <v>0</v>
      </c>
      <c r="CQ123" s="786">
        <f t="shared" si="95"/>
        <v>0</v>
      </c>
      <c r="CR123" s="677">
        <v>0</v>
      </c>
      <c r="CS123" s="673">
        <v>0</v>
      </c>
      <c r="CT123" s="786">
        <f t="shared" si="96"/>
        <v>0</v>
      </c>
      <c r="CU123" s="677">
        <v>0</v>
      </c>
      <c r="CV123" s="673">
        <v>0</v>
      </c>
      <c r="CW123" s="786">
        <f t="shared" si="97"/>
        <v>0</v>
      </c>
      <c r="CX123" s="677">
        <v>0</v>
      </c>
      <c r="CY123" s="673">
        <v>0</v>
      </c>
      <c r="CZ123" s="786">
        <f t="shared" si="98"/>
        <v>0</v>
      </c>
      <c r="DA123" s="676">
        <v>0</v>
      </c>
      <c r="DB123" s="678">
        <v>0</v>
      </c>
      <c r="DC123" s="801" t="str">
        <f t="shared" si="67"/>
        <v>OK!</v>
      </c>
      <c r="DL123" s="681" t="s">
        <v>1740</v>
      </c>
      <c r="DM123" s="682"/>
      <c r="DN123" s="598">
        <v>16</v>
      </c>
      <c r="DO123" s="803">
        <f t="shared" si="59"/>
        <v>0</v>
      </c>
      <c r="DP123" s="803">
        <f t="shared" si="59"/>
        <v>0</v>
      </c>
      <c r="DQ123" s="803">
        <f t="shared" si="59"/>
        <v>0</v>
      </c>
    </row>
    <row r="124" spans="1:121" ht="20.25" customHeight="1">
      <c r="A124" s="1295" t="s">
        <v>1741</v>
      </c>
      <c r="B124" s="1296"/>
      <c r="C124" s="598">
        <v>17</v>
      </c>
      <c r="D124" s="788">
        <f t="shared" si="62"/>
        <v>0</v>
      </c>
      <c r="E124" s="786">
        <f t="shared" si="63"/>
        <v>0</v>
      </c>
      <c r="F124" s="787">
        <f t="shared" si="64"/>
        <v>0</v>
      </c>
      <c r="G124" s="673">
        <v>0</v>
      </c>
      <c r="H124" s="786">
        <f t="shared" si="65"/>
        <v>0</v>
      </c>
      <c r="I124" s="674">
        <v>0</v>
      </c>
      <c r="J124" s="673">
        <v>0</v>
      </c>
      <c r="K124" s="786">
        <f t="shared" si="68"/>
        <v>0</v>
      </c>
      <c r="L124" s="617">
        <v>0</v>
      </c>
      <c r="M124" s="675">
        <v>0</v>
      </c>
      <c r="N124" s="786">
        <f t="shared" si="66"/>
        <v>0</v>
      </c>
      <c r="O124" s="676">
        <v>0</v>
      </c>
      <c r="P124" s="673">
        <v>0</v>
      </c>
      <c r="Q124" s="786">
        <f t="shared" si="69"/>
        <v>0</v>
      </c>
      <c r="R124" s="617">
        <v>0</v>
      </c>
      <c r="S124" s="673">
        <v>0</v>
      </c>
      <c r="T124" s="786">
        <f t="shared" si="70"/>
        <v>0</v>
      </c>
      <c r="U124" s="674">
        <v>0</v>
      </c>
      <c r="V124" s="673">
        <v>0</v>
      </c>
      <c r="W124" s="786">
        <f t="shared" si="71"/>
        <v>0</v>
      </c>
      <c r="X124" s="674">
        <v>0</v>
      </c>
      <c r="Y124" s="673">
        <v>0</v>
      </c>
      <c r="Z124" s="786">
        <f t="shared" si="72"/>
        <v>0</v>
      </c>
      <c r="AA124" s="674">
        <v>0</v>
      </c>
      <c r="AB124" s="673">
        <v>0</v>
      </c>
      <c r="AC124" s="786">
        <f t="shared" si="73"/>
        <v>0</v>
      </c>
      <c r="AD124" s="674">
        <v>0</v>
      </c>
      <c r="AE124" s="673">
        <v>0</v>
      </c>
      <c r="AF124" s="786">
        <f t="shared" si="74"/>
        <v>0</v>
      </c>
      <c r="AG124" s="674">
        <v>0</v>
      </c>
      <c r="AH124" s="673">
        <v>0</v>
      </c>
      <c r="AI124" s="786">
        <f t="shared" si="75"/>
        <v>0</v>
      </c>
      <c r="AJ124" s="674">
        <v>0</v>
      </c>
      <c r="AK124" s="673">
        <v>0</v>
      </c>
      <c r="AL124" s="786">
        <f t="shared" si="76"/>
        <v>0</v>
      </c>
      <c r="AM124" s="674">
        <v>0</v>
      </c>
      <c r="AN124" s="673">
        <v>0</v>
      </c>
      <c r="AO124" s="786">
        <f t="shared" si="77"/>
        <v>0</v>
      </c>
      <c r="AP124" s="674">
        <v>0</v>
      </c>
      <c r="AQ124" s="673">
        <v>0</v>
      </c>
      <c r="AR124" s="786">
        <f t="shared" si="78"/>
        <v>0</v>
      </c>
      <c r="AS124" s="674">
        <v>0</v>
      </c>
      <c r="AT124" s="673">
        <v>0</v>
      </c>
      <c r="AU124" s="786">
        <f t="shared" si="79"/>
        <v>0</v>
      </c>
      <c r="AV124" s="674">
        <v>0</v>
      </c>
      <c r="AW124" s="673">
        <v>0</v>
      </c>
      <c r="AX124" s="786">
        <f t="shared" si="80"/>
        <v>0</v>
      </c>
      <c r="AY124" s="674">
        <v>0</v>
      </c>
      <c r="AZ124" s="673">
        <v>0</v>
      </c>
      <c r="BA124" s="786">
        <f t="shared" si="81"/>
        <v>0</v>
      </c>
      <c r="BB124" s="674">
        <v>0</v>
      </c>
      <c r="BC124" s="673">
        <v>0</v>
      </c>
      <c r="BD124" s="786">
        <f t="shared" si="82"/>
        <v>0</v>
      </c>
      <c r="BE124" s="674">
        <v>0</v>
      </c>
      <c r="BF124" s="673">
        <v>0</v>
      </c>
      <c r="BG124" s="786">
        <f t="shared" si="83"/>
        <v>0</v>
      </c>
      <c r="BH124" s="674">
        <v>0</v>
      </c>
      <c r="BI124" s="673">
        <v>0</v>
      </c>
      <c r="BJ124" s="786">
        <f t="shared" si="84"/>
        <v>0</v>
      </c>
      <c r="BK124" s="674">
        <v>0</v>
      </c>
      <c r="BL124" s="673">
        <v>0</v>
      </c>
      <c r="BM124" s="786">
        <f t="shared" si="85"/>
        <v>0</v>
      </c>
      <c r="BN124" s="674">
        <v>0</v>
      </c>
      <c r="BO124" s="673">
        <v>0</v>
      </c>
      <c r="BP124" s="786">
        <f t="shared" si="86"/>
        <v>0</v>
      </c>
      <c r="BQ124" s="674">
        <v>0</v>
      </c>
      <c r="BR124" s="673">
        <v>0</v>
      </c>
      <c r="BS124" s="786">
        <f t="shared" si="87"/>
        <v>0</v>
      </c>
      <c r="BT124" s="677">
        <v>0</v>
      </c>
      <c r="BU124" s="673">
        <v>0</v>
      </c>
      <c r="BV124" s="786">
        <f t="shared" si="88"/>
        <v>0</v>
      </c>
      <c r="BW124" s="677">
        <v>0</v>
      </c>
      <c r="BX124" s="673">
        <v>0</v>
      </c>
      <c r="BY124" s="786">
        <f t="shared" si="89"/>
        <v>0</v>
      </c>
      <c r="BZ124" s="677">
        <v>0</v>
      </c>
      <c r="CA124" s="673">
        <v>0</v>
      </c>
      <c r="CB124" s="786">
        <f t="shared" si="90"/>
        <v>0</v>
      </c>
      <c r="CC124" s="677">
        <v>0</v>
      </c>
      <c r="CD124" s="673">
        <v>0</v>
      </c>
      <c r="CE124" s="786">
        <f t="shared" si="91"/>
        <v>0</v>
      </c>
      <c r="CF124" s="674">
        <v>0</v>
      </c>
      <c r="CG124" s="673">
        <v>0</v>
      </c>
      <c r="CH124" s="786">
        <f t="shared" si="92"/>
        <v>0</v>
      </c>
      <c r="CI124" s="677">
        <v>0</v>
      </c>
      <c r="CJ124" s="673">
        <v>0</v>
      </c>
      <c r="CK124" s="786">
        <f t="shared" si="93"/>
        <v>0</v>
      </c>
      <c r="CL124" s="677">
        <v>0</v>
      </c>
      <c r="CM124" s="673">
        <v>0</v>
      </c>
      <c r="CN124" s="786">
        <f t="shared" si="94"/>
        <v>0</v>
      </c>
      <c r="CO124" s="677">
        <v>0</v>
      </c>
      <c r="CP124" s="673">
        <v>0</v>
      </c>
      <c r="CQ124" s="786">
        <f t="shared" si="95"/>
        <v>0</v>
      </c>
      <c r="CR124" s="677">
        <v>0</v>
      </c>
      <c r="CS124" s="673">
        <v>0</v>
      </c>
      <c r="CT124" s="786">
        <f t="shared" si="96"/>
        <v>0</v>
      </c>
      <c r="CU124" s="677">
        <v>0</v>
      </c>
      <c r="CV124" s="673">
        <v>0</v>
      </c>
      <c r="CW124" s="786">
        <f t="shared" si="97"/>
        <v>0</v>
      </c>
      <c r="CX124" s="677">
        <v>0</v>
      </c>
      <c r="CY124" s="673">
        <v>0</v>
      </c>
      <c r="CZ124" s="786">
        <f t="shared" si="98"/>
        <v>0</v>
      </c>
      <c r="DA124" s="676">
        <v>0</v>
      </c>
      <c r="DB124" s="678">
        <v>0</v>
      </c>
      <c r="DC124" s="801" t="str">
        <f t="shared" si="67"/>
        <v>OK!</v>
      </c>
      <c r="DL124" s="681" t="s">
        <v>1741</v>
      </c>
      <c r="DM124" s="682"/>
      <c r="DN124" s="598">
        <v>17</v>
      </c>
      <c r="DO124" s="803">
        <f t="shared" ref="DO124:DQ139" si="99">+D205-D124</f>
        <v>0</v>
      </c>
      <c r="DP124" s="803">
        <f t="shared" si="99"/>
        <v>0</v>
      </c>
      <c r="DQ124" s="803">
        <f t="shared" si="99"/>
        <v>0</v>
      </c>
    </row>
    <row r="125" spans="1:121" ht="20.25" customHeight="1">
      <c r="A125" s="1295" t="s">
        <v>1742</v>
      </c>
      <c r="B125" s="1296"/>
      <c r="C125" s="598">
        <v>18</v>
      </c>
      <c r="D125" s="788">
        <f t="shared" si="62"/>
        <v>0</v>
      </c>
      <c r="E125" s="786">
        <f t="shared" si="63"/>
        <v>0</v>
      </c>
      <c r="F125" s="787">
        <f t="shared" si="64"/>
        <v>0</v>
      </c>
      <c r="G125" s="673">
        <v>0</v>
      </c>
      <c r="H125" s="786">
        <f t="shared" si="65"/>
        <v>0</v>
      </c>
      <c r="I125" s="674">
        <v>0</v>
      </c>
      <c r="J125" s="673">
        <v>0</v>
      </c>
      <c r="K125" s="786">
        <f t="shared" si="68"/>
        <v>0</v>
      </c>
      <c r="L125" s="617">
        <v>0</v>
      </c>
      <c r="M125" s="675">
        <v>0</v>
      </c>
      <c r="N125" s="786">
        <f t="shared" si="66"/>
        <v>0</v>
      </c>
      <c r="O125" s="676">
        <v>0</v>
      </c>
      <c r="P125" s="673">
        <v>0</v>
      </c>
      <c r="Q125" s="786">
        <f t="shared" si="69"/>
        <v>0</v>
      </c>
      <c r="R125" s="617">
        <v>0</v>
      </c>
      <c r="S125" s="673">
        <v>0</v>
      </c>
      <c r="T125" s="786">
        <f t="shared" si="70"/>
        <v>0</v>
      </c>
      <c r="U125" s="674">
        <v>0</v>
      </c>
      <c r="V125" s="673">
        <v>0</v>
      </c>
      <c r="W125" s="786">
        <f t="shared" si="71"/>
        <v>0</v>
      </c>
      <c r="X125" s="674">
        <v>0</v>
      </c>
      <c r="Y125" s="673">
        <v>0</v>
      </c>
      <c r="Z125" s="786">
        <f t="shared" si="72"/>
        <v>0</v>
      </c>
      <c r="AA125" s="674">
        <v>0</v>
      </c>
      <c r="AB125" s="673">
        <v>0</v>
      </c>
      <c r="AC125" s="786">
        <f t="shared" si="73"/>
        <v>0</v>
      </c>
      <c r="AD125" s="674">
        <v>0</v>
      </c>
      <c r="AE125" s="673">
        <v>0</v>
      </c>
      <c r="AF125" s="786">
        <f t="shared" si="74"/>
        <v>0</v>
      </c>
      <c r="AG125" s="674">
        <v>0</v>
      </c>
      <c r="AH125" s="673">
        <v>0</v>
      </c>
      <c r="AI125" s="786">
        <f t="shared" si="75"/>
        <v>0</v>
      </c>
      <c r="AJ125" s="674">
        <v>0</v>
      </c>
      <c r="AK125" s="673">
        <v>0</v>
      </c>
      <c r="AL125" s="786">
        <f t="shared" si="76"/>
        <v>0</v>
      </c>
      <c r="AM125" s="674">
        <v>0</v>
      </c>
      <c r="AN125" s="673">
        <v>0</v>
      </c>
      <c r="AO125" s="786">
        <f t="shared" si="77"/>
        <v>0</v>
      </c>
      <c r="AP125" s="674">
        <v>0</v>
      </c>
      <c r="AQ125" s="673">
        <v>0</v>
      </c>
      <c r="AR125" s="786">
        <f t="shared" si="78"/>
        <v>0</v>
      </c>
      <c r="AS125" s="674">
        <v>0</v>
      </c>
      <c r="AT125" s="673">
        <v>0</v>
      </c>
      <c r="AU125" s="786">
        <f t="shared" si="79"/>
        <v>0</v>
      </c>
      <c r="AV125" s="674">
        <v>0</v>
      </c>
      <c r="AW125" s="673">
        <v>0</v>
      </c>
      <c r="AX125" s="786">
        <f t="shared" si="80"/>
        <v>0</v>
      </c>
      <c r="AY125" s="674">
        <v>0</v>
      </c>
      <c r="AZ125" s="673">
        <v>0</v>
      </c>
      <c r="BA125" s="786">
        <f t="shared" si="81"/>
        <v>0</v>
      </c>
      <c r="BB125" s="674">
        <v>0</v>
      </c>
      <c r="BC125" s="673">
        <v>0</v>
      </c>
      <c r="BD125" s="786">
        <f t="shared" si="82"/>
        <v>0</v>
      </c>
      <c r="BE125" s="674">
        <v>0</v>
      </c>
      <c r="BF125" s="673">
        <v>0</v>
      </c>
      <c r="BG125" s="786">
        <f t="shared" si="83"/>
        <v>0</v>
      </c>
      <c r="BH125" s="674">
        <v>0</v>
      </c>
      <c r="BI125" s="673">
        <v>0</v>
      </c>
      <c r="BJ125" s="786">
        <f t="shared" si="84"/>
        <v>0</v>
      </c>
      <c r="BK125" s="674">
        <v>0</v>
      </c>
      <c r="BL125" s="673">
        <v>0</v>
      </c>
      <c r="BM125" s="786">
        <f t="shared" si="85"/>
        <v>0</v>
      </c>
      <c r="BN125" s="674">
        <v>0</v>
      </c>
      <c r="BO125" s="673">
        <v>0</v>
      </c>
      <c r="BP125" s="786">
        <f t="shared" si="86"/>
        <v>0</v>
      </c>
      <c r="BQ125" s="674">
        <v>0</v>
      </c>
      <c r="BR125" s="673">
        <v>0</v>
      </c>
      <c r="BS125" s="786">
        <f t="shared" si="87"/>
        <v>0</v>
      </c>
      <c r="BT125" s="677">
        <v>0</v>
      </c>
      <c r="BU125" s="673">
        <v>0</v>
      </c>
      <c r="BV125" s="786">
        <f t="shared" si="88"/>
        <v>0</v>
      </c>
      <c r="BW125" s="677">
        <v>0</v>
      </c>
      <c r="BX125" s="673">
        <v>0</v>
      </c>
      <c r="BY125" s="786">
        <f t="shared" si="89"/>
        <v>0</v>
      </c>
      <c r="BZ125" s="677">
        <v>0</v>
      </c>
      <c r="CA125" s="673">
        <v>0</v>
      </c>
      <c r="CB125" s="786">
        <f t="shared" si="90"/>
        <v>0</v>
      </c>
      <c r="CC125" s="677">
        <v>0</v>
      </c>
      <c r="CD125" s="673">
        <v>0</v>
      </c>
      <c r="CE125" s="786">
        <f t="shared" si="91"/>
        <v>0</v>
      </c>
      <c r="CF125" s="674">
        <v>0</v>
      </c>
      <c r="CG125" s="673">
        <v>0</v>
      </c>
      <c r="CH125" s="786">
        <f t="shared" si="92"/>
        <v>0</v>
      </c>
      <c r="CI125" s="677">
        <v>0</v>
      </c>
      <c r="CJ125" s="673">
        <v>0</v>
      </c>
      <c r="CK125" s="786">
        <f t="shared" si="93"/>
        <v>0</v>
      </c>
      <c r="CL125" s="677">
        <v>0</v>
      </c>
      <c r="CM125" s="673">
        <v>0</v>
      </c>
      <c r="CN125" s="786">
        <f t="shared" si="94"/>
        <v>0</v>
      </c>
      <c r="CO125" s="677">
        <v>0</v>
      </c>
      <c r="CP125" s="673">
        <v>0</v>
      </c>
      <c r="CQ125" s="786">
        <f t="shared" si="95"/>
        <v>0</v>
      </c>
      <c r="CR125" s="677">
        <v>0</v>
      </c>
      <c r="CS125" s="673">
        <v>0</v>
      </c>
      <c r="CT125" s="786">
        <f t="shared" si="96"/>
        <v>0</v>
      </c>
      <c r="CU125" s="677">
        <v>0</v>
      </c>
      <c r="CV125" s="673">
        <v>0</v>
      </c>
      <c r="CW125" s="786">
        <f t="shared" si="97"/>
        <v>0</v>
      </c>
      <c r="CX125" s="677">
        <v>0</v>
      </c>
      <c r="CY125" s="673">
        <v>0</v>
      </c>
      <c r="CZ125" s="786">
        <f t="shared" si="98"/>
        <v>0</v>
      </c>
      <c r="DA125" s="676">
        <v>0</v>
      </c>
      <c r="DB125" s="678">
        <v>0</v>
      </c>
      <c r="DC125" s="801" t="str">
        <f t="shared" si="67"/>
        <v>OK!</v>
      </c>
      <c r="DL125" s="681" t="s">
        <v>1742</v>
      </c>
      <c r="DM125" s="682"/>
      <c r="DN125" s="598">
        <v>18</v>
      </c>
      <c r="DO125" s="803">
        <f t="shared" si="99"/>
        <v>0</v>
      </c>
      <c r="DP125" s="803">
        <f t="shared" si="99"/>
        <v>0</v>
      </c>
      <c r="DQ125" s="803">
        <f t="shared" si="99"/>
        <v>0</v>
      </c>
    </row>
    <row r="126" spans="1:121" ht="20.25" customHeight="1">
      <c r="A126" s="1295" t="s">
        <v>1743</v>
      </c>
      <c r="B126" s="1296"/>
      <c r="C126" s="598">
        <v>19</v>
      </c>
      <c r="D126" s="788">
        <f t="shared" si="62"/>
        <v>0</v>
      </c>
      <c r="E126" s="786">
        <f t="shared" si="63"/>
        <v>0</v>
      </c>
      <c r="F126" s="787">
        <f t="shared" si="64"/>
        <v>0</v>
      </c>
      <c r="G126" s="673">
        <v>0</v>
      </c>
      <c r="H126" s="786">
        <f t="shared" si="65"/>
        <v>0</v>
      </c>
      <c r="I126" s="674">
        <v>0</v>
      </c>
      <c r="J126" s="673">
        <v>0</v>
      </c>
      <c r="K126" s="786">
        <f t="shared" si="68"/>
        <v>0</v>
      </c>
      <c r="L126" s="617">
        <v>0</v>
      </c>
      <c r="M126" s="675">
        <v>0</v>
      </c>
      <c r="N126" s="786">
        <f t="shared" si="66"/>
        <v>0</v>
      </c>
      <c r="O126" s="676">
        <v>0</v>
      </c>
      <c r="P126" s="673">
        <v>0</v>
      </c>
      <c r="Q126" s="786">
        <f t="shared" si="69"/>
        <v>0</v>
      </c>
      <c r="R126" s="617">
        <v>0</v>
      </c>
      <c r="S126" s="673">
        <v>0</v>
      </c>
      <c r="T126" s="786">
        <f t="shared" si="70"/>
        <v>0</v>
      </c>
      <c r="U126" s="674">
        <v>0</v>
      </c>
      <c r="V126" s="673">
        <v>0</v>
      </c>
      <c r="W126" s="786">
        <f t="shared" si="71"/>
        <v>0</v>
      </c>
      <c r="X126" s="674">
        <v>0</v>
      </c>
      <c r="Y126" s="673">
        <v>0</v>
      </c>
      <c r="Z126" s="786">
        <f t="shared" si="72"/>
        <v>0</v>
      </c>
      <c r="AA126" s="674">
        <v>0</v>
      </c>
      <c r="AB126" s="673">
        <v>0</v>
      </c>
      <c r="AC126" s="786">
        <f t="shared" si="73"/>
        <v>0</v>
      </c>
      <c r="AD126" s="674">
        <v>0</v>
      </c>
      <c r="AE126" s="673">
        <v>0</v>
      </c>
      <c r="AF126" s="786">
        <f t="shared" si="74"/>
        <v>0</v>
      </c>
      <c r="AG126" s="674">
        <v>0</v>
      </c>
      <c r="AH126" s="673">
        <v>0</v>
      </c>
      <c r="AI126" s="786">
        <f t="shared" si="75"/>
        <v>0</v>
      </c>
      <c r="AJ126" s="674">
        <v>0</v>
      </c>
      <c r="AK126" s="673">
        <v>0</v>
      </c>
      <c r="AL126" s="786">
        <f t="shared" si="76"/>
        <v>0</v>
      </c>
      <c r="AM126" s="674">
        <v>0</v>
      </c>
      <c r="AN126" s="673">
        <v>0</v>
      </c>
      <c r="AO126" s="786">
        <f t="shared" si="77"/>
        <v>0</v>
      </c>
      <c r="AP126" s="674">
        <v>0</v>
      </c>
      <c r="AQ126" s="673">
        <v>0</v>
      </c>
      <c r="AR126" s="786">
        <f t="shared" si="78"/>
        <v>0</v>
      </c>
      <c r="AS126" s="674">
        <v>0</v>
      </c>
      <c r="AT126" s="673">
        <v>0</v>
      </c>
      <c r="AU126" s="786">
        <f t="shared" si="79"/>
        <v>0</v>
      </c>
      <c r="AV126" s="674">
        <v>0</v>
      </c>
      <c r="AW126" s="673">
        <v>0</v>
      </c>
      <c r="AX126" s="786">
        <f t="shared" si="80"/>
        <v>0</v>
      </c>
      <c r="AY126" s="674">
        <v>0</v>
      </c>
      <c r="AZ126" s="673">
        <v>0</v>
      </c>
      <c r="BA126" s="786">
        <f t="shared" si="81"/>
        <v>0</v>
      </c>
      <c r="BB126" s="674">
        <v>0</v>
      </c>
      <c r="BC126" s="673">
        <v>0</v>
      </c>
      <c r="BD126" s="786">
        <f t="shared" si="82"/>
        <v>0</v>
      </c>
      <c r="BE126" s="674">
        <v>0</v>
      </c>
      <c r="BF126" s="673">
        <v>0</v>
      </c>
      <c r="BG126" s="786">
        <f t="shared" si="83"/>
        <v>0</v>
      </c>
      <c r="BH126" s="674">
        <v>0</v>
      </c>
      <c r="BI126" s="673">
        <v>0</v>
      </c>
      <c r="BJ126" s="786">
        <f t="shared" si="84"/>
        <v>0</v>
      </c>
      <c r="BK126" s="674">
        <v>0</v>
      </c>
      <c r="BL126" s="673">
        <v>0</v>
      </c>
      <c r="BM126" s="786">
        <f t="shared" si="85"/>
        <v>0</v>
      </c>
      <c r="BN126" s="674">
        <v>0</v>
      </c>
      <c r="BO126" s="673">
        <v>0</v>
      </c>
      <c r="BP126" s="786">
        <f t="shared" si="86"/>
        <v>0</v>
      </c>
      <c r="BQ126" s="674">
        <v>0</v>
      </c>
      <c r="BR126" s="673">
        <v>0</v>
      </c>
      <c r="BS126" s="786">
        <f t="shared" si="87"/>
        <v>0</v>
      </c>
      <c r="BT126" s="677">
        <v>0</v>
      </c>
      <c r="BU126" s="673">
        <v>0</v>
      </c>
      <c r="BV126" s="786">
        <f t="shared" si="88"/>
        <v>0</v>
      </c>
      <c r="BW126" s="677">
        <v>0</v>
      </c>
      <c r="BX126" s="673">
        <v>0</v>
      </c>
      <c r="BY126" s="786">
        <f t="shared" si="89"/>
        <v>0</v>
      </c>
      <c r="BZ126" s="677">
        <v>0</v>
      </c>
      <c r="CA126" s="673">
        <v>0</v>
      </c>
      <c r="CB126" s="786">
        <f t="shared" si="90"/>
        <v>0</v>
      </c>
      <c r="CC126" s="677">
        <v>0</v>
      </c>
      <c r="CD126" s="673">
        <v>0</v>
      </c>
      <c r="CE126" s="786">
        <f t="shared" si="91"/>
        <v>0</v>
      </c>
      <c r="CF126" s="674">
        <v>0</v>
      </c>
      <c r="CG126" s="673">
        <v>0</v>
      </c>
      <c r="CH126" s="786">
        <f t="shared" si="92"/>
        <v>0</v>
      </c>
      <c r="CI126" s="677">
        <v>0</v>
      </c>
      <c r="CJ126" s="673">
        <v>0</v>
      </c>
      <c r="CK126" s="786">
        <f t="shared" si="93"/>
        <v>0</v>
      </c>
      <c r="CL126" s="677">
        <v>0</v>
      </c>
      <c r="CM126" s="673">
        <v>0</v>
      </c>
      <c r="CN126" s="786">
        <f t="shared" si="94"/>
        <v>0</v>
      </c>
      <c r="CO126" s="677">
        <v>0</v>
      </c>
      <c r="CP126" s="673">
        <v>0</v>
      </c>
      <c r="CQ126" s="786">
        <f t="shared" si="95"/>
        <v>0</v>
      </c>
      <c r="CR126" s="677">
        <v>0</v>
      </c>
      <c r="CS126" s="673">
        <v>0</v>
      </c>
      <c r="CT126" s="786">
        <f t="shared" si="96"/>
        <v>0</v>
      </c>
      <c r="CU126" s="677">
        <v>0</v>
      </c>
      <c r="CV126" s="673">
        <v>0</v>
      </c>
      <c r="CW126" s="786">
        <f t="shared" si="97"/>
        <v>0</v>
      </c>
      <c r="CX126" s="677">
        <v>0</v>
      </c>
      <c r="CY126" s="673">
        <v>0</v>
      </c>
      <c r="CZ126" s="786">
        <f t="shared" si="98"/>
        <v>0</v>
      </c>
      <c r="DA126" s="676">
        <v>0</v>
      </c>
      <c r="DB126" s="678">
        <v>0</v>
      </c>
      <c r="DC126" s="801" t="str">
        <f t="shared" si="67"/>
        <v>OK!</v>
      </c>
      <c r="DL126" s="681" t="s">
        <v>1743</v>
      </c>
      <c r="DM126" s="682"/>
      <c r="DN126" s="598">
        <v>19</v>
      </c>
      <c r="DO126" s="803">
        <f t="shared" si="99"/>
        <v>0</v>
      </c>
      <c r="DP126" s="803">
        <f t="shared" si="99"/>
        <v>0</v>
      </c>
      <c r="DQ126" s="803">
        <f t="shared" si="99"/>
        <v>0</v>
      </c>
    </row>
    <row r="127" spans="1:121" ht="20.25" customHeight="1">
      <c r="A127" s="1295" t="s">
        <v>1744</v>
      </c>
      <c r="B127" s="1296"/>
      <c r="C127" s="598">
        <v>20</v>
      </c>
      <c r="D127" s="788">
        <f t="shared" si="62"/>
        <v>0</v>
      </c>
      <c r="E127" s="786">
        <f t="shared" si="63"/>
        <v>0</v>
      </c>
      <c r="F127" s="787">
        <f t="shared" si="64"/>
        <v>0</v>
      </c>
      <c r="G127" s="673">
        <v>0</v>
      </c>
      <c r="H127" s="786">
        <f t="shared" si="65"/>
        <v>0</v>
      </c>
      <c r="I127" s="674">
        <v>0</v>
      </c>
      <c r="J127" s="673">
        <v>0</v>
      </c>
      <c r="K127" s="786">
        <f t="shared" si="68"/>
        <v>0</v>
      </c>
      <c r="L127" s="617">
        <v>0</v>
      </c>
      <c r="M127" s="675">
        <v>0</v>
      </c>
      <c r="N127" s="786">
        <f t="shared" si="66"/>
        <v>0</v>
      </c>
      <c r="O127" s="676">
        <v>0</v>
      </c>
      <c r="P127" s="673">
        <v>0</v>
      </c>
      <c r="Q127" s="786">
        <f t="shared" si="69"/>
        <v>0</v>
      </c>
      <c r="R127" s="617">
        <v>0</v>
      </c>
      <c r="S127" s="673">
        <v>0</v>
      </c>
      <c r="T127" s="786">
        <f t="shared" si="70"/>
        <v>0</v>
      </c>
      <c r="U127" s="674">
        <v>0</v>
      </c>
      <c r="V127" s="673">
        <v>0</v>
      </c>
      <c r="W127" s="786">
        <f t="shared" si="71"/>
        <v>0</v>
      </c>
      <c r="X127" s="674">
        <v>0</v>
      </c>
      <c r="Y127" s="673">
        <v>0</v>
      </c>
      <c r="Z127" s="786">
        <f t="shared" si="72"/>
        <v>0</v>
      </c>
      <c r="AA127" s="674">
        <v>0</v>
      </c>
      <c r="AB127" s="673">
        <v>0</v>
      </c>
      <c r="AC127" s="786">
        <f t="shared" si="73"/>
        <v>0</v>
      </c>
      <c r="AD127" s="674">
        <v>0</v>
      </c>
      <c r="AE127" s="673">
        <v>0</v>
      </c>
      <c r="AF127" s="786">
        <f t="shared" si="74"/>
        <v>0</v>
      </c>
      <c r="AG127" s="674">
        <v>0</v>
      </c>
      <c r="AH127" s="673">
        <v>0</v>
      </c>
      <c r="AI127" s="786">
        <f t="shared" si="75"/>
        <v>0</v>
      </c>
      <c r="AJ127" s="674">
        <v>0</v>
      </c>
      <c r="AK127" s="673">
        <v>0</v>
      </c>
      <c r="AL127" s="786">
        <f t="shared" si="76"/>
        <v>0</v>
      </c>
      <c r="AM127" s="674">
        <v>0</v>
      </c>
      <c r="AN127" s="673">
        <v>0</v>
      </c>
      <c r="AO127" s="786">
        <f t="shared" si="77"/>
        <v>0</v>
      </c>
      <c r="AP127" s="674">
        <v>0</v>
      </c>
      <c r="AQ127" s="673">
        <v>0</v>
      </c>
      <c r="AR127" s="786">
        <f t="shared" si="78"/>
        <v>0</v>
      </c>
      <c r="AS127" s="674">
        <v>0</v>
      </c>
      <c r="AT127" s="673">
        <v>0</v>
      </c>
      <c r="AU127" s="786">
        <f t="shared" si="79"/>
        <v>0</v>
      </c>
      <c r="AV127" s="674">
        <v>0</v>
      </c>
      <c r="AW127" s="673">
        <v>0</v>
      </c>
      <c r="AX127" s="786">
        <f t="shared" si="80"/>
        <v>0</v>
      </c>
      <c r="AY127" s="674">
        <v>0</v>
      </c>
      <c r="AZ127" s="673">
        <v>0</v>
      </c>
      <c r="BA127" s="786">
        <f t="shared" si="81"/>
        <v>0</v>
      </c>
      <c r="BB127" s="674">
        <v>0</v>
      </c>
      <c r="BC127" s="673">
        <v>0</v>
      </c>
      <c r="BD127" s="786">
        <f t="shared" si="82"/>
        <v>0</v>
      </c>
      <c r="BE127" s="674">
        <v>0</v>
      </c>
      <c r="BF127" s="673">
        <v>0</v>
      </c>
      <c r="BG127" s="786">
        <f t="shared" si="83"/>
        <v>0</v>
      </c>
      <c r="BH127" s="674">
        <v>0</v>
      </c>
      <c r="BI127" s="673">
        <v>0</v>
      </c>
      <c r="BJ127" s="786">
        <f t="shared" si="84"/>
        <v>0</v>
      </c>
      <c r="BK127" s="674">
        <v>0</v>
      </c>
      <c r="BL127" s="673">
        <v>0</v>
      </c>
      <c r="BM127" s="786">
        <f t="shared" si="85"/>
        <v>0</v>
      </c>
      <c r="BN127" s="674">
        <v>0</v>
      </c>
      <c r="BO127" s="673">
        <v>0</v>
      </c>
      <c r="BP127" s="786">
        <f t="shared" si="86"/>
        <v>0</v>
      </c>
      <c r="BQ127" s="674">
        <v>0</v>
      </c>
      <c r="BR127" s="673">
        <v>0</v>
      </c>
      <c r="BS127" s="786">
        <f t="shared" si="87"/>
        <v>0</v>
      </c>
      <c r="BT127" s="677">
        <v>0</v>
      </c>
      <c r="BU127" s="673">
        <v>0</v>
      </c>
      <c r="BV127" s="786">
        <f t="shared" si="88"/>
        <v>0</v>
      </c>
      <c r="BW127" s="677">
        <v>0</v>
      </c>
      <c r="BX127" s="673">
        <v>0</v>
      </c>
      <c r="BY127" s="786">
        <f t="shared" si="89"/>
        <v>0</v>
      </c>
      <c r="BZ127" s="677">
        <v>0</v>
      </c>
      <c r="CA127" s="673">
        <v>0</v>
      </c>
      <c r="CB127" s="786">
        <f t="shared" si="90"/>
        <v>0</v>
      </c>
      <c r="CC127" s="677">
        <v>0</v>
      </c>
      <c r="CD127" s="673">
        <v>0</v>
      </c>
      <c r="CE127" s="786">
        <f t="shared" si="91"/>
        <v>0</v>
      </c>
      <c r="CF127" s="674">
        <v>0</v>
      </c>
      <c r="CG127" s="673">
        <v>0</v>
      </c>
      <c r="CH127" s="786">
        <f t="shared" si="92"/>
        <v>0</v>
      </c>
      <c r="CI127" s="677">
        <v>0</v>
      </c>
      <c r="CJ127" s="673">
        <v>0</v>
      </c>
      <c r="CK127" s="786">
        <f t="shared" si="93"/>
        <v>0</v>
      </c>
      <c r="CL127" s="677">
        <v>0</v>
      </c>
      <c r="CM127" s="673">
        <v>0</v>
      </c>
      <c r="CN127" s="786">
        <f t="shared" si="94"/>
        <v>0</v>
      </c>
      <c r="CO127" s="677">
        <v>0</v>
      </c>
      <c r="CP127" s="673">
        <v>0</v>
      </c>
      <c r="CQ127" s="786">
        <f t="shared" si="95"/>
        <v>0</v>
      </c>
      <c r="CR127" s="677">
        <v>0</v>
      </c>
      <c r="CS127" s="673">
        <v>0</v>
      </c>
      <c r="CT127" s="786">
        <f t="shared" si="96"/>
        <v>0</v>
      </c>
      <c r="CU127" s="677">
        <v>0</v>
      </c>
      <c r="CV127" s="673">
        <v>0</v>
      </c>
      <c r="CW127" s="786">
        <f t="shared" si="97"/>
        <v>0</v>
      </c>
      <c r="CX127" s="677">
        <v>0</v>
      </c>
      <c r="CY127" s="673">
        <v>0</v>
      </c>
      <c r="CZ127" s="786">
        <f t="shared" si="98"/>
        <v>0</v>
      </c>
      <c r="DA127" s="676">
        <v>0</v>
      </c>
      <c r="DB127" s="678">
        <v>0</v>
      </c>
      <c r="DC127" s="801" t="str">
        <f t="shared" si="67"/>
        <v>OK!</v>
      </c>
      <c r="DL127" s="681" t="s">
        <v>1744</v>
      </c>
      <c r="DM127" s="682"/>
      <c r="DN127" s="598">
        <v>20</v>
      </c>
      <c r="DO127" s="803">
        <f t="shared" si="99"/>
        <v>0</v>
      </c>
      <c r="DP127" s="803">
        <f t="shared" si="99"/>
        <v>0</v>
      </c>
      <c r="DQ127" s="803">
        <f t="shared" si="99"/>
        <v>0</v>
      </c>
    </row>
    <row r="128" spans="1:121" ht="20.25" customHeight="1">
      <c r="A128" s="1295" t="s">
        <v>1745</v>
      </c>
      <c r="B128" s="1296"/>
      <c r="C128" s="598">
        <v>21</v>
      </c>
      <c r="D128" s="788">
        <f t="shared" si="62"/>
        <v>0</v>
      </c>
      <c r="E128" s="786">
        <f t="shared" si="63"/>
        <v>0</v>
      </c>
      <c r="F128" s="787">
        <f t="shared" si="64"/>
        <v>0</v>
      </c>
      <c r="G128" s="673">
        <v>0</v>
      </c>
      <c r="H128" s="786">
        <f t="shared" si="65"/>
        <v>0</v>
      </c>
      <c r="I128" s="674">
        <v>0</v>
      </c>
      <c r="J128" s="673">
        <v>0</v>
      </c>
      <c r="K128" s="786">
        <f t="shared" si="68"/>
        <v>0</v>
      </c>
      <c r="L128" s="617">
        <v>0</v>
      </c>
      <c r="M128" s="675">
        <v>0</v>
      </c>
      <c r="N128" s="786">
        <f t="shared" si="66"/>
        <v>0</v>
      </c>
      <c r="O128" s="676">
        <v>0</v>
      </c>
      <c r="P128" s="673">
        <v>0</v>
      </c>
      <c r="Q128" s="786">
        <f t="shared" si="69"/>
        <v>0</v>
      </c>
      <c r="R128" s="617">
        <v>0</v>
      </c>
      <c r="S128" s="673">
        <v>0</v>
      </c>
      <c r="T128" s="786">
        <f t="shared" si="70"/>
        <v>0</v>
      </c>
      <c r="U128" s="674">
        <v>0</v>
      </c>
      <c r="V128" s="673">
        <v>0</v>
      </c>
      <c r="W128" s="786">
        <f t="shared" si="71"/>
        <v>0</v>
      </c>
      <c r="X128" s="674">
        <v>0</v>
      </c>
      <c r="Y128" s="673">
        <v>0</v>
      </c>
      <c r="Z128" s="786">
        <f t="shared" si="72"/>
        <v>0</v>
      </c>
      <c r="AA128" s="674">
        <v>0</v>
      </c>
      <c r="AB128" s="673">
        <v>0</v>
      </c>
      <c r="AC128" s="786">
        <f t="shared" si="73"/>
        <v>0</v>
      </c>
      <c r="AD128" s="674">
        <v>0</v>
      </c>
      <c r="AE128" s="673">
        <v>0</v>
      </c>
      <c r="AF128" s="786">
        <f t="shared" si="74"/>
        <v>0</v>
      </c>
      <c r="AG128" s="674">
        <v>0</v>
      </c>
      <c r="AH128" s="673">
        <v>0</v>
      </c>
      <c r="AI128" s="786">
        <f t="shared" si="75"/>
        <v>0</v>
      </c>
      <c r="AJ128" s="674">
        <v>0</v>
      </c>
      <c r="AK128" s="673">
        <v>0</v>
      </c>
      <c r="AL128" s="786">
        <f t="shared" si="76"/>
        <v>0</v>
      </c>
      <c r="AM128" s="674">
        <v>0</v>
      </c>
      <c r="AN128" s="673">
        <v>0</v>
      </c>
      <c r="AO128" s="786">
        <f t="shared" si="77"/>
        <v>0</v>
      </c>
      <c r="AP128" s="674">
        <v>0</v>
      </c>
      <c r="AQ128" s="673">
        <v>0</v>
      </c>
      <c r="AR128" s="786">
        <f t="shared" si="78"/>
        <v>0</v>
      </c>
      <c r="AS128" s="674">
        <v>0</v>
      </c>
      <c r="AT128" s="673">
        <v>0</v>
      </c>
      <c r="AU128" s="786">
        <f t="shared" si="79"/>
        <v>0</v>
      </c>
      <c r="AV128" s="674">
        <v>0</v>
      </c>
      <c r="AW128" s="673">
        <v>0</v>
      </c>
      <c r="AX128" s="786">
        <f t="shared" si="80"/>
        <v>0</v>
      </c>
      <c r="AY128" s="674">
        <v>0</v>
      </c>
      <c r="AZ128" s="673">
        <v>0</v>
      </c>
      <c r="BA128" s="786">
        <f t="shared" si="81"/>
        <v>0</v>
      </c>
      <c r="BB128" s="674">
        <v>0</v>
      </c>
      <c r="BC128" s="673">
        <v>0</v>
      </c>
      <c r="BD128" s="786">
        <f t="shared" si="82"/>
        <v>0</v>
      </c>
      <c r="BE128" s="674">
        <v>0</v>
      </c>
      <c r="BF128" s="673">
        <v>0</v>
      </c>
      <c r="BG128" s="786">
        <f t="shared" si="83"/>
        <v>0</v>
      </c>
      <c r="BH128" s="674">
        <v>0</v>
      </c>
      <c r="BI128" s="673">
        <v>0</v>
      </c>
      <c r="BJ128" s="786">
        <f t="shared" si="84"/>
        <v>0</v>
      </c>
      <c r="BK128" s="674">
        <v>0</v>
      </c>
      <c r="BL128" s="673">
        <v>0</v>
      </c>
      <c r="BM128" s="786">
        <f t="shared" si="85"/>
        <v>0</v>
      </c>
      <c r="BN128" s="674">
        <v>0</v>
      </c>
      <c r="BO128" s="673">
        <v>0</v>
      </c>
      <c r="BP128" s="786">
        <f t="shared" si="86"/>
        <v>0</v>
      </c>
      <c r="BQ128" s="674">
        <v>0</v>
      </c>
      <c r="BR128" s="673">
        <v>0</v>
      </c>
      <c r="BS128" s="786">
        <f t="shared" si="87"/>
        <v>0</v>
      </c>
      <c r="BT128" s="677">
        <v>0</v>
      </c>
      <c r="BU128" s="673">
        <v>0</v>
      </c>
      <c r="BV128" s="786">
        <f t="shared" si="88"/>
        <v>0</v>
      </c>
      <c r="BW128" s="677">
        <v>0</v>
      </c>
      <c r="BX128" s="673">
        <v>0</v>
      </c>
      <c r="BY128" s="786">
        <f t="shared" si="89"/>
        <v>0</v>
      </c>
      <c r="BZ128" s="677">
        <v>0</v>
      </c>
      <c r="CA128" s="673">
        <v>0</v>
      </c>
      <c r="CB128" s="786">
        <f t="shared" si="90"/>
        <v>0</v>
      </c>
      <c r="CC128" s="677">
        <v>0</v>
      </c>
      <c r="CD128" s="673">
        <v>0</v>
      </c>
      <c r="CE128" s="786">
        <f t="shared" si="91"/>
        <v>0</v>
      </c>
      <c r="CF128" s="674">
        <v>0</v>
      </c>
      <c r="CG128" s="673">
        <v>0</v>
      </c>
      <c r="CH128" s="786">
        <f t="shared" si="92"/>
        <v>0</v>
      </c>
      <c r="CI128" s="677">
        <v>0</v>
      </c>
      <c r="CJ128" s="673">
        <v>0</v>
      </c>
      <c r="CK128" s="786">
        <f t="shared" si="93"/>
        <v>0</v>
      </c>
      <c r="CL128" s="677">
        <v>0</v>
      </c>
      <c r="CM128" s="673">
        <v>0</v>
      </c>
      <c r="CN128" s="786">
        <f t="shared" si="94"/>
        <v>0</v>
      </c>
      <c r="CO128" s="677">
        <v>0</v>
      </c>
      <c r="CP128" s="673">
        <v>0</v>
      </c>
      <c r="CQ128" s="786">
        <f t="shared" si="95"/>
        <v>0</v>
      </c>
      <c r="CR128" s="677">
        <v>0</v>
      </c>
      <c r="CS128" s="673">
        <v>0</v>
      </c>
      <c r="CT128" s="786">
        <f t="shared" si="96"/>
        <v>0</v>
      </c>
      <c r="CU128" s="677">
        <v>0</v>
      </c>
      <c r="CV128" s="673">
        <v>0</v>
      </c>
      <c r="CW128" s="786">
        <f t="shared" si="97"/>
        <v>0</v>
      </c>
      <c r="CX128" s="677">
        <v>0</v>
      </c>
      <c r="CY128" s="673">
        <v>0</v>
      </c>
      <c r="CZ128" s="786">
        <f t="shared" si="98"/>
        <v>0</v>
      </c>
      <c r="DA128" s="676">
        <v>0</v>
      </c>
      <c r="DB128" s="678">
        <v>0</v>
      </c>
      <c r="DC128" s="801" t="str">
        <f t="shared" si="67"/>
        <v>OK!</v>
      </c>
      <c r="DL128" s="681" t="s">
        <v>1745</v>
      </c>
      <c r="DM128" s="682"/>
      <c r="DN128" s="598">
        <v>21</v>
      </c>
      <c r="DO128" s="803">
        <f t="shared" si="99"/>
        <v>0</v>
      </c>
      <c r="DP128" s="803">
        <f t="shared" si="99"/>
        <v>0</v>
      </c>
      <c r="DQ128" s="803">
        <f t="shared" si="99"/>
        <v>0</v>
      </c>
    </row>
    <row r="129" spans="1:121" ht="20.25" customHeight="1">
      <c r="A129" s="1295" t="s">
        <v>1746</v>
      </c>
      <c r="B129" s="1296"/>
      <c r="C129" s="598">
        <v>22</v>
      </c>
      <c r="D129" s="788">
        <f t="shared" si="62"/>
        <v>0</v>
      </c>
      <c r="E129" s="786">
        <f t="shared" si="63"/>
        <v>0</v>
      </c>
      <c r="F129" s="787">
        <f t="shared" si="64"/>
        <v>0</v>
      </c>
      <c r="G129" s="673">
        <v>0</v>
      </c>
      <c r="H129" s="786">
        <f t="shared" si="65"/>
        <v>0</v>
      </c>
      <c r="I129" s="674">
        <v>0</v>
      </c>
      <c r="J129" s="673">
        <v>0</v>
      </c>
      <c r="K129" s="786">
        <f t="shared" si="68"/>
        <v>0</v>
      </c>
      <c r="L129" s="617">
        <v>0</v>
      </c>
      <c r="M129" s="675">
        <v>0</v>
      </c>
      <c r="N129" s="786">
        <f t="shared" si="66"/>
        <v>0</v>
      </c>
      <c r="O129" s="676">
        <v>0</v>
      </c>
      <c r="P129" s="673">
        <v>0</v>
      </c>
      <c r="Q129" s="786">
        <f t="shared" si="69"/>
        <v>0</v>
      </c>
      <c r="R129" s="617">
        <v>0</v>
      </c>
      <c r="S129" s="673">
        <v>0</v>
      </c>
      <c r="T129" s="786">
        <f t="shared" si="70"/>
        <v>0</v>
      </c>
      <c r="U129" s="674">
        <v>0</v>
      </c>
      <c r="V129" s="673">
        <v>0</v>
      </c>
      <c r="W129" s="786">
        <f t="shared" si="71"/>
        <v>0</v>
      </c>
      <c r="X129" s="674">
        <v>0</v>
      </c>
      <c r="Y129" s="673">
        <v>0</v>
      </c>
      <c r="Z129" s="786">
        <f t="shared" si="72"/>
        <v>0</v>
      </c>
      <c r="AA129" s="674">
        <v>0</v>
      </c>
      <c r="AB129" s="673">
        <v>0</v>
      </c>
      <c r="AC129" s="786">
        <f t="shared" si="73"/>
        <v>0</v>
      </c>
      <c r="AD129" s="674">
        <v>0</v>
      </c>
      <c r="AE129" s="673">
        <v>0</v>
      </c>
      <c r="AF129" s="786">
        <f t="shared" si="74"/>
        <v>0</v>
      </c>
      <c r="AG129" s="674">
        <v>0</v>
      </c>
      <c r="AH129" s="673">
        <v>0</v>
      </c>
      <c r="AI129" s="786">
        <f t="shared" si="75"/>
        <v>0</v>
      </c>
      <c r="AJ129" s="674">
        <v>0</v>
      </c>
      <c r="AK129" s="673">
        <v>0</v>
      </c>
      <c r="AL129" s="786">
        <f t="shared" si="76"/>
        <v>0</v>
      </c>
      <c r="AM129" s="674">
        <v>0</v>
      </c>
      <c r="AN129" s="673">
        <v>0</v>
      </c>
      <c r="AO129" s="786">
        <f t="shared" si="77"/>
        <v>0</v>
      </c>
      <c r="AP129" s="674">
        <v>0</v>
      </c>
      <c r="AQ129" s="673">
        <v>0</v>
      </c>
      <c r="AR129" s="786">
        <f t="shared" si="78"/>
        <v>0</v>
      </c>
      <c r="AS129" s="674">
        <v>0</v>
      </c>
      <c r="AT129" s="673">
        <v>0</v>
      </c>
      <c r="AU129" s="786">
        <f t="shared" si="79"/>
        <v>0</v>
      </c>
      <c r="AV129" s="674">
        <v>0</v>
      </c>
      <c r="AW129" s="673">
        <v>0</v>
      </c>
      <c r="AX129" s="786">
        <f t="shared" si="80"/>
        <v>0</v>
      </c>
      <c r="AY129" s="674">
        <v>0</v>
      </c>
      <c r="AZ129" s="673">
        <v>0</v>
      </c>
      <c r="BA129" s="786">
        <f t="shared" si="81"/>
        <v>0</v>
      </c>
      <c r="BB129" s="674">
        <v>0</v>
      </c>
      <c r="BC129" s="673">
        <v>0</v>
      </c>
      <c r="BD129" s="786">
        <f t="shared" si="82"/>
        <v>0</v>
      </c>
      <c r="BE129" s="674">
        <v>0</v>
      </c>
      <c r="BF129" s="673">
        <v>0</v>
      </c>
      <c r="BG129" s="786">
        <f t="shared" si="83"/>
        <v>0</v>
      </c>
      <c r="BH129" s="674">
        <v>0</v>
      </c>
      <c r="BI129" s="673">
        <v>0</v>
      </c>
      <c r="BJ129" s="786">
        <f t="shared" si="84"/>
        <v>0</v>
      </c>
      <c r="BK129" s="674">
        <v>0</v>
      </c>
      <c r="BL129" s="673">
        <v>0</v>
      </c>
      <c r="BM129" s="786">
        <f t="shared" si="85"/>
        <v>0</v>
      </c>
      <c r="BN129" s="674">
        <v>0</v>
      </c>
      <c r="BO129" s="673">
        <v>0</v>
      </c>
      <c r="BP129" s="786">
        <f t="shared" si="86"/>
        <v>0</v>
      </c>
      <c r="BQ129" s="674">
        <v>0</v>
      </c>
      <c r="BR129" s="673">
        <v>0</v>
      </c>
      <c r="BS129" s="786">
        <f t="shared" si="87"/>
        <v>0</v>
      </c>
      <c r="BT129" s="677">
        <v>0</v>
      </c>
      <c r="BU129" s="673">
        <v>0</v>
      </c>
      <c r="BV129" s="786">
        <f t="shared" si="88"/>
        <v>0</v>
      </c>
      <c r="BW129" s="677">
        <v>0</v>
      </c>
      <c r="BX129" s="673">
        <v>0</v>
      </c>
      <c r="BY129" s="786">
        <f t="shared" si="89"/>
        <v>0</v>
      </c>
      <c r="BZ129" s="677">
        <v>0</v>
      </c>
      <c r="CA129" s="673">
        <v>0</v>
      </c>
      <c r="CB129" s="786">
        <f t="shared" si="90"/>
        <v>0</v>
      </c>
      <c r="CC129" s="677">
        <v>0</v>
      </c>
      <c r="CD129" s="673">
        <v>0</v>
      </c>
      <c r="CE129" s="786">
        <f t="shared" si="91"/>
        <v>0</v>
      </c>
      <c r="CF129" s="674">
        <v>0</v>
      </c>
      <c r="CG129" s="673">
        <v>0</v>
      </c>
      <c r="CH129" s="786">
        <f t="shared" si="92"/>
        <v>0</v>
      </c>
      <c r="CI129" s="677">
        <v>0</v>
      </c>
      <c r="CJ129" s="673">
        <v>0</v>
      </c>
      <c r="CK129" s="786">
        <f t="shared" si="93"/>
        <v>0</v>
      </c>
      <c r="CL129" s="677">
        <v>0</v>
      </c>
      <c r="CM129" s="673">
        <v>0</v>
      </c>
      <c r="CN129" s="786">
        <f t="shared" si="94"/>
        <v>0</v>
      </c>
      <c r="CO129" s="677">
        <v>0</v>
      </c>
      <c r="CP129" s="673">
        <v>0</v>
      </c>
      <c r="CQ129" s="786">
        <f t="shared" si="95"/>
        <v>0</v>
      </c>
      <c r="CR129" s="677">
        <v>0</v>
      </c>
      <c r="CS129" s="673">
        <v>0</v>
      </c>
      <c r="CT129" s="786">
        <f t="shared" si="96"/>
        <v>0</v>
      </c>
      <c r="CU129" s="677">
        <v>0</v>
      </c>
      <c r="CV129" s="673">
        <v>0</v>
      </c>
      <c r="CW129" s="786">
        <f t="shared" si="97"/>
        <v>0</v>
      </c>
      <c r="CX129" s="677">
        <v>0</v>
      </c>
      <c r="CY129" s="673">
        <v>0</v>
      </c>
      <c r="CZ129" s="786">
        <f t="shared" si="98"/>
        <v>0</v>
      </c>
      <c r="DA129" s="676">
        <v>0</v>
      </c>
      <c r="DB129" s="678">
        <v>0</v>
      </c>
      <c r="DC129" s="801" t="str">
        <f t="shared" si="67"/>
        <v>OK!</v>
      </c>
      <c r="DL129" s="681" t="s">
        <v>1746</v>
      </c>
      <c r="DM129" s="682"/>
      <c r="DN129" s="598">
        <v>22</v>
      </c>
      <c r="DO129" s="803">
        <f t="shared" si="99"/>
        <v>0</v>
      </c>
      <c r="DP129" s="803">
        <f t="shared" si="99"/>
        <v>0</v>
      </c>
      <c r="DQ129" s="803">
        <f t="shared" si="99"/>
        <v>0</v>
      </c>
    </row>
    <row r="130" spans="1:121" ht="20.25" customHeight="1">
      <c r="A130" s="1295" t="s">
        <v>1747</v>
      </c>
      <c r="B130" s="1296"/>
      <c r="C130" s="598">
        <v>23</v>
      </c>
      <c r="D130" s="788">
        <f t="shared" si="62"/>
        <v>0</v>
      </c>
      <c r="E130" s="786">
        <f t="shared" si="63"/>
        <v>0</v>
      </c>
      <c r="F130" s="787">
        <f t="shared" si="64"/>
        <v>0</v>
      </c>
      <c r="G130" s="673">
        <v>0</v>
      </c>
      <c r="H130" s="786">
        <f t="shared" si="65"/>
        <v>0</v>
      </c>
      <c r="I130" s="674">
        <v>0</v>
      </c>
      <c r="J130" s="673">
        <v>0</v>
      </c>
      <c r="K130" s="786">
        <f t="shared" si="68"/>
        <v>0</v>
      </c>
      <c r="L130" s="617">
        <v>0</v>
      </c>
      <c r="M130" s="675">
        <v>0</v>
      </c>
      <c r="N130" s="786">
        <f t="shared" si="66"/>
        <v>0</v>
      </c>
      <c r="O130" s="676">
        <v>0</v>
      </c>
      <c r="P130" s="673">
        <v>0</v>
      </c>
      <c r="Q130" s="786">
        <f t="shared" si="69"/>
        <v>0</v>
      </c>
      <c r="R130" s="617">
        <v>0</v>
      </c>
      <c r="S130" s="673">
        <v>0</v>
      </c>
      <c r="T130" s="786">
        <f t="shared" si="70"/>
        <v>0</v>
      </c>
      <c r="U130" s="674">
        <v>0</v>
      </c>
      <c r="V130" s="673">
        <v>0</v>
      </c>
      <c r="W130" s="786">
        <f t="shared" si="71"/>
        <v>0</v>
      </c>
      <c r="X130" s="674">
        <v>0</v>
      </c>
      <c r="Y130" s="673">
        <v>0</v>
      </c>
      <c r="Z130" s="786">
        <f t="shared" si="72"/>
        <v>0</v>
      </c>
      <c r="AA130" s="674">
        <v>0</v>
      </c>
      <c r="AB130" s="673">
        <v>0</v>
      </c>
      <c r="AC130" s="786">
        <f t="shared" si="73"/>
        <v>0</v>
      </c>
      <c r="AD130" s="674">
        <v>0</v>
      </c>
      <c r="AE130" s="673">
        <v>0</v>
      </c>
      <c r="AF130" s="786">
        <f t="shared" si="74"/>
        <v>0</v>
      </c>
      <c r="AG130" s="674">
        <v>0</v>
      </c>
      <c r="AH130" s="673">
        <v>0</v>
      </c>
      <c r="AI130" s="786">
        <f t="shared" si="75"/>
        <v>0</v>
      </c>
      <c r="AJ130" s="674">
        <v>0</v>
      </c>
      <c r="AK130" s="673">
        <v>0</v>
      </c>
      <c r="AL130" s="786">
        <f t="shared" si="76"/>
        <v>0</v>
      </c>
      <c r="AM130" s="674">
        <v>0</v>
      </c>
      <c r="AN130" s="673">
        <v>0</v>
      </c>
      <c r="AO130" s="786">
        <f t="shared" si="77"/>
        <v>0</v>
      </c>
      <c r="AP130" s="674">
        <v>0</v>
      </c>
      <c r="AQ130" s="673">
        <v>0</v>
      </c>
      <c r="AR130" s="786">
        <f t="shared" si="78"/>
        <v>0</v>
      </c>
      <c r="AS130" s="674">
        <v>0</v>
      </c>
      <c r="AT130" s="673">
        <v>0</v>
      </c>
      <c r="AU130" s="786">
        <f t="shared" si="79"/>
        <v>0</v>
      </c>
      <c r="AV130" s="674">
        <v>0</v>
      </c>
      <c r="AW130" s="673">
        <v>0</v>
      </c>
      <c r="AX130" s="786">
        <f t="shared" si="80"/>
        <v>0</v>
      </c>
      <c r="AY130" s="674">
        <v>0</v>
      </c>
      <c r="AZ130" s="673">
        <v>0</v>
      </c>
      <c r="BA130" s="786">
        <f t="shared" si="81"/>
        <v>0</v>
      </c>
      <c r="BB130" s="674">
        <v>0</v>
      </c>
      <c r="BC130" s="673">
        <v>0</v>
      </c>
      <c r="BD130" s="786">
        <f t="shared" si="82"/>
        <v>0</v>
      </c>
      <c r="BE130" s="674">
        <v>0</v>
      </c>
      <c r="BF130" s="673">
        <v>0</v>
      </c>
      <c r="BG130" s="786">
        <f t="shared" si="83"/>
        <v>0</v>
      </c>
      <c r="BH130" s="674">
        <v>0</v>
      </c>
      <c r="BI130" s="673">
        <v>0</v>
      </c>
      <c r="BJ130" s="786">
        <f t="shared" si="84"/>
        <v>0</v>
      </c>
      <c r="BK130" s="674">
        <v>0</v>
      </c>
      <c r="BL130" s="673">
        <v>0</v>
      </c>
      <c r="BM130" s="786">
        <f t="shared" si="85"/>
        <v>0</v>
      </c>
      <c r="BN130" s="674">
        <v>0</v>
      </c>
      <c r="BO130" s="673">
        <v>0</v>
      </c>
      <c r="BP130" s="786">
        <f t="shared" si="86"/>
        <v>0</v>
      </c>
      <c r="BQ130" s="674">
        <v>0</v>
      </c>
      <c r="BR130" s="673">
        <v>0</v>
      </c>
      <c r="BS130" s="786">
        <f t="shared" si="87"/>
        <v>0</v>
      </c>
      <c r="BT130" s="677">
        <v>0</v>
      </c>
      <c r="BU130" s="673">
        <v>0</v>
      </c>
      <c r="BV130" s="786">
        <f t="shared" si="88"/>
        <v>0</v>
      </c>
      <c r="BW130" s="677">
        <v>0</v>
      </c>
      <c r="BX130" s="673">
        <v>0</v>
      </c>
      <c r="BY130" s="786">
        <f t="shared" si="89"/>
        <v>0</v>
      </c>
      <c r="BZ130" s="677">
        <v>0</v>
      </c>
      <c r="CA130" s="673">
        <v>0</v>
      </c>
      <c r="CB130" s="786">
        <f t="shared" si="90"/>
        <v>0</v>
      </c>
      <c r="CC130" s="677">
        <v>0</v>
      </c>
      <c r="CD130" s="673">
        <v>0</v>
      </c>
      <c r="CE130" s="786">
        <f t="shared" si="91"/>
        <v>0</v>
      </c>
      <c r="CF130" s="674">
        <v>0</v>
      </c>
      <c r="CG130" s="673">
        <v>0</v>
      </c>
      <c r="CH130" s="786">
        <f t="shared" si="92"/>
        <v>0</v>
      </c>
      <c r="CI130" s="677">
        <v>0</v>
      </c>
      <c r="CJ130" s="673">
        <v>0</v>
      </c>
      <c r="CK130" s="786">
        <f t="shared" si="93"/>
        <v>0</v>
      </c>
      <c r="CL130" s="677">
        <v>0</v>
      </c>
      <c r="CM130" s="673">
        <v>0</v>
      </c>
      <c r="CN130" s="786">
        <f t="shared" si="94"/>
        <v>0</v>
      </c>
      <c r="CO130" s="677">
        <v>0</v>
      </c>
      <c r="CP130" s="673">
        <v>0</v>
      </c>
      <c r="CQ130" s="786">
        <f t="shared" si="95"/>
        <v>0</v>
      </c>
      <c r="CR130" s="677">
        <v>0</v>
      </c>
      <c r="CS130" s="673">
        <v>0</v>
      </c>
      <c r="CT130" s="786">
        <f t="shared" si="96"/>
        <v>0</v>
      </c>
      <c r="CU130" s="677">
        <v>0</v>
      </c>
      <c r="CV130" s="673">
        <v>0</v>
      </c>
      <c r="CW130" s="786">
        <f t="shared" si="97"/>
        <v>0</v>
      </c>
      <c r="CX130" s="677">
        <v>0</v>
      </c>
      <c r="CY130" s="673">
        <v>0</v>
      </c>
      <c r="CZ130" s="786">
        <f t="shared" si="98"/>
        <v>0</v>
      </c>
      <c r="DA130" s="676">
        <v>0</v>
      </c>
      <c r="DB130" s="678">
        <v>0</v>
      </c>
      <c r="DC130" s="801" t="str">
        <f t="shared" si="67"/>
        <v>OK!</v>
      </c>
      <c r="DL130" s="681" t="s">
        <v>1747</v>
      </c>
      <c r="DM130" s="682"/>
      <c r="DN130" s="598">
        <v>23</v>
      </c>
      <c r="DO130" s="803">
        <f t="shared" si="99"/>
        <v>0</v>
      </c>
      <c r="DP130" s="803">
        <f t="shared" si="99"/>
        <v>0</v>
      </c>
      <c r="DQ130" s="803">
        <f t="shared" si="99"/>
        <v>0</v>
      </c>
    </row>
    <row r="131" spans="1:121" ht="20.25" customHeight="1">
      <c r="A131" s="1295" t="s">
        <v>1748</v>
      </c>
      <c r="B131" s="1296"/>
      <c r="C131" s="598">
        <v>24</v>
      </c>
      <c r="D131" s="788">
        <f t="shared" si="62"/>
        <v>0</v>
      </c>
      <c r="E131" s="786">
        <f t="shared" si="63"/>
        <v>0</v>
      </c>
      <c r="F131" s="787">
        <f t="shared" si="64"/>
        <v>0</v>
      </c>
      <c r="G131" s="673">
        <v>0</v>
      </c>
      <c r="H131" s="786">
        <f t="shared" si="65"/>
        <v>0</v>
      </c>
      <c r="I131" s="674">
        <v>0</v>
      </c>
      <c r="J131" s="673">
        <v>0</v>
      </c>
      <c r="K131" s="786">
        <f t="shared" si="68"/>
        <v>0</v>
      </c>
      <c r="L131" s="617">
        <v>0</v>
      </c>
      <c r="M131" s="675">
        <v>0</v>
      </c>
      <c r="N131" s="786">
        <f t="shared" si="66"/>
        <v>0</v>
      </c>
      <c r="O131" s="676">
        <v>0</v>
      </c>
      <c r="P131" s="673">
        <v>0</v>
      </c>
      <c r="Q131" s="786">
        <f t="shared" si="69"/>
        <v>0</v>
      </c>
      <c r="R131" s="617">
        <v>0</v>
      </c>
      <c r="S131" s="673">
        <v>0</v>
      </c>
      <c r="T131" s="786">
        <f t="shared" si="70"/>
        <v>0</v>
      </c>
      <c r="U131" s="674">
        <v>0</v>
      </c>
      <c r="V131" s="673">
        <v>0</v>
      </c>
      <c r="W131" s="786">
        <f t="shared" si="71"/>
        <v>0</v>
      </c>
      <c r="X131" s="674">
        <v>0</v>
      </c>
      <c r="Y131" s="673">
        <v>0</v>
      </c>
      <c r="Z131" s="786">
        <f t="shared" si="72"/>
        <v>0</v>
      </c>
      <c r="AA131" s="674">
        <v>0</v>
      </c>
      <c r="AB131" s="673">
        <v>0</v>
      </c>
      <c r="AC131" s="786">
        <f t="shared" si="73"/>
        <v>0</v>
      </c>
      <c r="AD131" s="674">
        <v>0</v>
      </c>
      <c r="AE131" s="673">
        <v>0</v>
      </c>
      <c r="AF131" s="786">
        <f t="shared" si="74"/>
        <v>0</v>
      </c>
      <c r="AG131" s="674">
        <v>0</v>
      </c>
      <c r="AH131" s="673">
        <v>0</v>
      </c>
      <c r="AI131" s="786">
        <f t="shared" si="75"/>
        <v>0</v>
      </c>
      <c r="AJ131" s="674">
        <v>0</v>
      </c>
      <c r="AK131" s="673">
        <v>0</v>
      </c>
      <c r="AL131" s="786">
        <f t="shared" si="76"/>
        <v>0</v>
      </c>
      <c r="AM131" s="674">
        <v>0</v>
      </c>
      <c r="AN131" s="673">
        <v>0</v>
      </c>
      <c r="AO131" s="786">
        <f t="shared" si="77"/>
        <v>0</v>
      </c>
      <c r="AP131" s="674">
        <v>0</v>
      </c>
      <c r="AQ131" s="673">
        <v>0</v>
      </c>
      <c r="AR131" s="786">
        <f t="shared" si="78"/>
        <v>0</v>
      </c>
      <c r="AS131" s="674">
        <v>0</v>
      </c>
      <c r="AT131" s="673">
        <v>0</v>
      </c>
      <c r="AU131" s="786">
        <f t="shared" si="79"/>
        <v>0</v>
      </c>
      <c r="AV131" s="674">
        <v>0</v>
      </c>
      <c r="AW131" s="673">
        <v>0</v>
      </c>
      <c r="AX131" s="786">
        <f t="shared" si="80"/>
        <v>0</v>
      </c>
      <c r="AY131" s="674">
        <v>0</v>
      </c>
      <c r="AZ131" s="673">
        <v>0</v>
      </c>
      <c r="BA131" s="786">
        <f t="shared" si="81"/>
        <v>0</v>
      </c>
      <c r="BB131" s="674">
        <v>0</v>
      </c>
      <c r="BC131" s="673">
        <v>0</v>
      </c>
      <c r="BD131" s="786">
        <f t="shared" si="82"/>
        <v>0</v>
      </c>
      <c r="BE131" s="674">
        <v>0</v>
      </c>
      <c r="BF131" s="673">
        <v>0</v>
      </c>
      <c r="BG131" s="786">
        <f t="shared" si="83"/>
        <v>0</v>
      </c>
      <c r="BH131" s="674">
        <v>0</v>
      </c>
      <c r="BI131" s="673">
        <v>0</v>
      </c>
      <c r="BJ131" s="786">
        <f t="shared" si="84"/>
        <v>0</v>
      </c>
      <c r="BK131" s="674">
        <v>0</v>
      </c>
      <c r="BL131" s="673">
        <v>0</v>
      </c>
      <c r="BM131" s="786">
        <f t="shared" si="85"/>
        <v>0</v>
      </c>
      <c r="BN131" s="674">
        <v>0</v>
      </c>
      <c r="BO131" s="673">
        <v>0</v>
      </c>
      <c r="BP131" s="786">
        <f t="shared" si="86"/>
        <v>0</v>
      </c>
      <c r="BQ131" s="674">
        <v>0</v>
      </c>
      <c r="BR131" s="673">
        <v>0</v>
      </c>
      <c r="BS131" s="786">
        <f t="shared" si="87"/>
        <v>0</v>
      </c>
      <c r="BT131" s="677">
        <v>0</v>
      </c>
      <c r="BU131" s="673">
        <v>0</v>
      </c>
      <c r="BV131" s="786">
        <f t="shared" si="88"/>
        <v>0</v>
      </c>
      <c r="BW131" s="677">
        <v>0</v>
      </c>
      <c r="BX131" s="673">
        <v>0</v>
      </c>
      <c r="BY131" s="786">
        <f t="shared" si="89"/>
        <v>0</v>
      </c>
      <c r="BZ131" s="677">
        <v>0</v>
      </c>
      <c r="CA131" s="673">
        <v>0</v>
      </c>
      <c r="CB131" s="786">
        <f t="shared" si="90"/>
        <v>0</v>
      </c>
      <c r="CC131" s="677">
        <v>0</v>
      </c>
      <c r="CD131" s="673">
        <v>0</v>
      </c>
      <c r="CE131" s="786">
        <f t="shared" si="91"/>
        <v>0</v>
      </c>
      <c r="CF131" s="674">
        <v>0</v>
      </c>
      <c r="CG131" s="673">
        <v>0</v>
      </c>
      <c r="CH131" s="786">
        <f t="shared" si="92"/>
        <v>0</v>
      </c>
      <c r="CI131" s="677">
        <v>0</v>
      </c>
      <c r="CJ131" s="673">
        <v>0</v>
      </c>
      <c r="CK131" s="786">
        <f t="shared" si="93"/>
        <v>0</v>
      </c>
      <c r="CL131" s="677">
        <v>0</v>
      </c>
      <c r="CM131" s="673">
        <v>0</v>
      </c>
      <c r="CN131" s="786">
        <f t="shared" si="94"/>
        <v>0</v>
      </c>
      <c r="CO131" s="677">
        <v>0</v>
      </c>
      <c r="CP131" s="673">
        <v>0</v>
      </c>
      <c r="CQ131" s="786">
        <f t="shared" si="95"/>
        <v>0</v>
      </c>
      <c r="CR131" s="677">
        <v>0</v>
      </c>
      <c r="CS131" s="673">
        <v>0</v>
      </c>
      <c r="CT131" s="786">
        <f t="shared" si="96"/>
        <v>0</v>
      </c>
      <c r="CU131" s="677">
        <v>0</v>
      </c>
      <c r="CV131" s="673">
        <v>0</v>
      </c>
      <c r="CW131" s="786">
        <f t="shared" si="97"/>
        <v>0</v>
      </c>
      <c r="CX131" s="677">
        <v>0</v>
      </c>
      <c r="CY131" s="673">
        <v>0</v>
      </c>
      <c r="CZ131" s="786">
        <f t="shared" si="98"/>
        <v>0</v>
      </c>
      <c r="DA131" s="676">
        <v>0</v>
      </c>
      <c r="DB131" s="678">
        <v>0</v>
      </c>
      <c r="DC131" s="801" t="str">
        <f t="shared" si="67"/>
        <v>OK!</v>
      </c>
      <c r="DL131" s="681" t="s">
        <v>1748</v>
      </c>
      <c r="DM131" s="682"/>
      <c r="DN131" s="598">
        <v>24</v>
      </c>
      <c r="DO131" s="803">
        <f t="shared" si="99"/>
        <v>0</v>
      </c>
      <c r="DP131" s="803">
        <f t="shared" si="99"/>
        <v>0</v>
      </c>
      <c r="DQ131" s="803">
        <f t="shared" si="99"/>
        <v>0</v>
      </c>
    </row>
    <row r="132" spans="1:121" ht="20.25" customHeight="1">
      <c r="A132" s="1295" t="s">
        <v>1749</v>
      </c>
      <c r="B132" s="1296"/>
      <c r="C132" s="598">
        <v>25</v>
      </c>
      <c r="D132" s="788">
        <f t="shared" si="62"/>
        <v>0</v>
      </c>
      <c r="E132" s="786">
        <f t="shared" si="63"/>
        <v>0</v>
      </c>
      <c r="F132" s="787">
        <f t="shared" si="64"/>
        <v>0</v>
      </c>
      <c r="G132" s="673">
        <v>0</v>
      </c>
      <c r="H132" s="786">
        <f t="shared" si="65"/>
        <v>0</v>
      </c>
      <c r="I132" s="674">
        <v>0</v>
      </c>
      <c r="J132" s="673">
        <v>0</v>
      </c>
      <c r="K132" s="786">
        <f t="shared" si="68"/>
        <v>0</v>
      </c>
      <c r="L132" s="617">
        <v>0</v>
      </c>
      <c r="M132" s="675">
        <v>0</v>
      </c>
      <c r="N132" s="786">
        <f t="shared" si="66"/>
        <v>0</v>
      </c>
      <c r="O132" s="676">
        <v>0</v>
      </c>
      <c r="P132" s="673">
        <v>0</v>
      </c>
      <c r="Q132" s="786">
        <f t="shared" si="69"/>
        <v>0</v>
      </c>
      <c r="R132" s="617">
        <v>0</v>
      </c>
      <c r="S132" s="673">
        <v>0</v>
      </c>
      <c r="T132" s="786">
        <f t="shared" si="70"/>
        <v>0</v>
      </c>
      <c r="U132" s="674">
        <v>0</v>
      </c>
      <c r="V132" s="673">
        <v>0</v>
      </c>
      <c r="W132" s="786">
        <f t="shared" si="71"/>
        <v>0</v>
      </c>
      <c r="X132" s="674">
        <v>0</v>
      </c>
      <c r="Y132" s="673">
        <v>0</v>
      </c>
      <c r="Z132" s="786">
        <f t="shared" si="72"/>
        <v>0</v>
      </c>
      <c r="AA132" s="674">
        <v>0</v>
      </c>
      <c r="AB132" s="673">
        <v>0</v>
      </c>
      <c r="AC132" s="786">
        <f t="shared" si="73"/>
        <v>0</v>
      </c>
      <c r="AD132" s="674">
        <v>0</v>
      </c>
      <c r="AE132" s="673">
        <v>0</v>
      </c>
      <c r="AF132" s="786">
        <f t="shared" si="74"/>
        <v>0</v>
      </c>
      <c r="AG132" s="674">
        <v>0</v>
      </c>
      <c r="AH132" s="673">
        <v>0</v>
      </c>
      <c r="AI132" s="786">
        <f t="shared" si="75"/>
        <v>0</v>
      </c>
      <c r="AJ132" s="674">
        <v>0</v>
      </c>
      <c r="AK132" s="673">
        <v>0</v>
      </c>
      <c r="AL132" s="786">
        <f t="shared" si="76"/>
        <v>0</v>
      </c>
      <c r="AM132" s="674">
        <v>0</v>
      </c>
      <c r="AN132" s="673">
        <v>0</v>
      </c>
      <c r="AO132" s="786">
        <f t="shared" si="77"/>
        <v>0</v>
      </c>
      <c r="AP132" s="674">
        <v>0</v>
      </c>
      <c r="AQ132" s="673">
        <v>0</v>
      </c>
      <c r="AR132" s="786">
        <f t="shared" si="78"/>
        <v>0</v>
      </c>
      <c r="AS132" s="674">
        <v>0</v>
      </c>
      <c r="AT132" s="673">
        <v>0</v>
      </c>
      <c r="AU132" s="786">
        <f t="shared" si="79"/>
        <v>0</v>
      </c>
      <c r="AV132" s="674">
        <v>0</v>
      </c>
      <c r="AW132" s="673">
        <v>0</v>
      </c>
      <c r="AX132" s="786">
        <f t="shared" si="80"/>
        <v>0</v>
      </c>
      <c r="AY132" s="674">
        <v>0</v>
      </c>
      <c r="AZ132" s="673">
        <v>0</v>
      </c>
      <c r="BA132" s="786">
        <f t="shared" si="81"/>
        <v>0</v>
      </c>
      <c r="BB132" s="674">
        <v>0</v>
      </c>
      <c r="BC132" s="673">
        <v>0</v>
      </c>
      <c r="BD132" s="786">
        <f t="shared" si="82"/>
        <v>0</v>
      </c>
      <c r="BE132" s="674">
        <v>0</v>
      </c>
      <c r="BF132" s="673">
        <v>0</v>
      </c>
      <c r="BG132" s="786">
        <f t="shared" si="83"/>
        <v>0</v>
      </c>
      <c r="BH132" s="674">
        <v>0</v>
      </c>
      <c r="BI132" s="673">
        <v>0</v>
      </c>
      <c r="BJ132" s="786">
        <f t="shared" si="84"/>
        <v>0</v>
      </c>
      <c r="BK132" s="674">
        <v>0</v>
      </c>
      <c r="BL132" s="673">
        <v>0</v>
      </c>
      <c r="BM132" s="786">
        <f t="shared" si="85"/>
        <v>0</v>
      </c>
      <c r="BN132" s="674">
        <v>0</v>
      </c>
      <c r="BO132" s="673">
        <v>0</v>
      </c>
      <c r="BP132" s="786">
        <f t="shared" si="86"/>
        <v>0</v>
      </c>
      <c r="BQ132" s="674">
        <v>0</v>
      </c>
      <c r="BR132" s="673">
        <v>0</v>
      </c>
      <c r="BS132" s="786">
        <f t="shared" si="87"/>
        <v>0</v>
      </c>
      <c r="BT132" s="677">
        <v>0</v>
      </c>
      <c r="BU132" s="673">
        <v>0</v>
      </c>
      <c r="BV132" s="786">
        <f t="shared" si="88"/>
        <v>0</v>
      </c>
      <c r="BW132" s="677">
        <v>0</v>
      </c>
      <c r="BX132" s="673">
        <v>0</v>
      </c>
      <c r="BY132" s="786">
        <f t="shared" si="89"/>
        <v>0</v>
      </c>
      <c r="BZ132" s="677">
        <v>0</v>
      </c>
      <c r="CA132" s="673">
        <v>0</v>
      </c>
      <c r="CB132" s="786">
        <f t="shared" si="90"/>
        <v>0</v>
      </c>
      <c r="CC132" s="677">
        <v>0</v>
      </c>
      <c r="CD132" s="673">
        <v>0</v>
      </c>
      <c r="CE132" s="786">
        <f t="shared" si="91"/>
        <v>0</v>
      </c>
      <c r="CF132" s="674">
        <v>0</v>
      </c>
      <c r="CG132" s="673">
        <v>0</v>
      </c>
      <c r="CH132" s="786">
        <f t="shared" si="92"/>
        <v>0</v>
      </c>
      <c r="CI132" s="677">
        <v>0</v>
      </c>
      <c r="CJ132" s="673">
        <v>0</v>
      </c>
      <c r="CK132" s="786">
        <f t="shared" si="93"/>
        <v>0</v>
      </c>
      <c r="CL132" s="677">
        <v>0</v>
      </c>
      <c r="CM132" s="673">
        <v>0</v>
      </c>
      <c r="CN132" s="786">
        <f t="shared" si="94"/>
        <v>0</v>
      </c>
      <c r="CO132" s="677">
        <v>0</v>
      </c>
      <c r="CP132" s="673">
        <v>0</v>
      </c>
      <c r="CQ132" s="786">
        <f t="shared" si="95"/>
        <v>0</v>
      </c>
      <c r="CR132" s="677">
        <v>0</v>
      </c>
      <c r="CS132" s="673">
        <v>0</v>
      </c>
      <c r="CT132" s="786">
        <f t="shared" si="96"/>
        <v>0</v>
      </c>
      <c r="CU132" s="677">
        <v>0</v>
      </c>
      <c r="CV132" s="673">
        <v>0</v>
      </c>
      <c r="CW132" s="786">
        <f t="shared" si="97"/>
        <v>0</v>
      </c>
      <c r="CX132" s="677">
        <v>0</v>
      </c>
      <c r="CY132" s="673">
        <v>0</v>
      </c>
      <c r="CZ132" s="786">
        <f t="shared" si="98"/>
        <v>0</v>
      </c>
      <c r="DA132" s="676">
        <v>0</v>
      </c>
      <c r="DB132" s="678">
        <v>0</v>
      </c>
      <c r="DC132" s="801" t="str">
        <f t="shared" si="67"/>
        <v>OK!</v>
      </c>
      <c r="DL132" s="681" t="s">
        <v>1749</v>
      </c>
      <c r="DM132" s="682"/>
      <c r="DN132" s="598">
        <v>25</v>
      </c>
      <c r="DO132" s="803">
        <f t="shared" si="99"/>
        <v>0</v>
      </c>
      <c r="DP132" s="803">
        <f t="shared" si="99"/>
        <v>0</v>
      </c>
      <c r="DQ132" s="803">
        <f t="shared" si="99"/>
        <v>0</v>
      </c>
    </row>
    <row r="133" spans="1:121" ht="20.25" customHeight="1">
      <c r="A133" s="1295" t="s">
        <v>1750</v>
      </c>
      <c r="B133" s="1296"/>
      <c r="C133" s="598">
        <v>26</v>
      </c>
      <c r="D133" s="788">
        <f t="shared" si="62"/>
        <v>0</v>
      </c>
      <c r="E133" s="786">
        <f t="shared" si="63"/>
        <v>0</v>
      </c>
      <c r="F133" s="787">
        <f t="shared" si="64"/>
        <v>0</v>
      </c>
      <c r="G133" s="673">
        <v>0</v>
      </c>
      <c r="H133" s="786">
        <f t="shared" si="65"/>
        <v>0</v>
      </c>
      <c r="I133" s="674">
        <v>0</v>
      </c>
      <c r="J133" s="673">
        <v>0</v>
      </c>
      <c r="K133" s="786">
        <f t="shared" si="68"/>
        <v>0</v>
      </c>
      <c r="L133" s="617">
        <v>0</v>
      </c>
      <c r="M133" s="675">
        <v>0</v>
      </c>
      <c r="N133" s="786">
        <f t="shared" si="66"/>
        <v>0</v>
      </c>
      <c r="O133" s="676">
        <v>0</v>
      </c>
      <c r="P133" s="673">
        <v>0</v>
      </c>
      <c r="Q133" s="786">
        <f t="shared" si="69"/>
        <v>0</v>
      </c>
      <c r="R133" s="617">
        <v>0</v>
      </c>
      <c r="S133" s="673">
        <v>0</v>
      </c>
      <c r="T133" s="786">
        <f t="shared" si="70"/>
        <v>0</v>
      </c>
      <c r="U133" s="674">
        <v>0</v>
      </c>
      <c r="V133" s="673">
        <v>0</v>
      </c>
      <c r="W133" s="786">
        <f t="shared" si="71"/>
        <v>0</v>
      </c>
      <c r="X133" s="674">
        <v>0</v>
      </c>
      <c r="Y133" s="673">
        <v>0</v>
      </c>
      <c r="Z133" s="786">
        <f t="shared" si="72"/>
        <v>0</v>
      </c>
      <c r="AA133" s="674">
        <v>0</v>
      </c>
      <c r="AB133" s="673">
        <v>0</v>
      </c>
      <c r="AC133" s="786">
        <f t="shared" si="73"/>
        <v>0</v>
      </c>
      <c r="AD133" s="674">
        <v>0</v>
      </c>
      <c r="AE133" s="673">
        <v>0</v>
      </c>
      <c r="AF133" s="786">
        <f t="shared" si="74"/>
        <v>0</v>
      </c>
      <c r="AG133" s="674">
        <v>0</v>
      </c>
      <c r="AH133" s="673">
        <v>0</v>
      </c>
      <c r="AI133" s="786">
        <f t="shared" si="75"/>
        <v>0</v>
      </c>
      <c r="AJ133" s="674">
        <v>0</v>
      </c>
      <c r="AK133" s="673">
        <v>0</v>
      </c>
      <c r="AL133" s="786">
        <f t="shared" si="76"/>
        <v>0</v>
      </c>
      <c r="AM133" s="674">
        <v>0</v>
      </c>
      <c r="AN133" s="673">
        <v>0</v>
      </c>
      <c r="AO133" s="786">
        <f t="shared" si="77"/>
        <v>0</v>
      </c>
      <c r="AP133" s="674">
        <v>0</v>
      </c>
      <c r="AQ133" s="673">
        <v>0</v>
      </c>
      <c r="AR133" s="786">
        <f t="shared" si="78"/>
        <v>0</v>
      </c>
      <c r="AS133" s="674">
        <v>0</v>
      </c>
      <c r="AT133" s="673">
        <v>0</v>
      </c>
      <c r="AU133" s="786">
        <f t="shared" si="79"/>
        <v>0</v>
      </c>
      <c r="AV133" s="674">
        <v>0</v>
      </c>
      <c r="AW133" s="673">
        <v>0</v>
      </c>
      <c r="AX133" s="786">
        <f t="shared" si="80"/>
        <v>0</v>
      </c>
      <c r="AY133" s="674">
        <v>0</v>
      </c>
      <c r="AZ133" s="673">
        <v>0</v>
      </c>
      <c r="BA133" s="786">
        <f t="shared" si="81"/>
        <v>0</v>
      </c>
      <c r="BB133" s="674">
        <v>0</v>
      </c>
      <c r="BC133" s="673">
        <v>0</v>
      </c>
      <c r="BD133" s="786">
        <f t="shared" si="82"/>
        <v>0</v>
      </c>
      <c r="BE133" s="674">
        <v>0</v>
      </c>
      <c r="BF133" s="673">
        <v>0</v>
      </c>
      <c r="BG133" s="786">
        <f t="shared" si="83"/>
        <v>0</v>
      </c>
      <c r="BH133" s="674">
        <v>0</v>
      </c>
      <c r="BI133" s="673">
        <v>0</v>
      </c>
      <c r="BJ133" s="786">
        <f t="shared" si="84"/>
        <v>0</v>
      </c>
      <c r="BK133" s="674">
        <v>0</v>
      </c>
      <c r="BL133" s="673">
        <v>0</v>
      </c>
      <c r="BM133" s="786">
        <f t="shared" si="85"/>
        <v>0</v>
      </c>
      <c r="BN133" s="674">
        <v>0</v>
      </c>
      <c r="BO133" s="673">
        <v>0</v>
      </c>
      <c r="BP133" s="786">
        <f t="shared" si="86"/>
        <v>0</v>
      </c>
      <c r="BQ133" s="674">
        <v>0</v>
      </c>
      <c r="BR133" s="673">
        <v>0</v>
      </c>
      <c r="BS133" s="786">
        <f t="shared" si="87"/>
        <v>0</v>
      </c>
      <c r="BT133" s="677">
        <v>0</v>
      </c>
      <c r="BU133" s="673">
        <v>0</v>
      </c>
      <c r="BV133" s="786">
        <f t="shared" si="88"/>
        <v>0</v>
      </c>
      <c r="BW133" s="677">
        <v>0</v>
      </c>
      <c r="BX133" s="673">
        <v>0</v>
      </c>
      <c r="BY133" s="786">
        <f t="shared" si="89"/>
        <v>0</v>
      </c>
      <c r="BZ133" s="677">
        <v>0</v>
      </c>
      <c r="CA133" s="673">
        <v>0</v>
      </c>
      <c r="CB133" s="786">
        <f t="shared" si="90"/>
        <v>0</v>
      </c>
      <c r="CC133" s="677">
        <v>0</v>
      </c>
      <c r="CD133" s="673">
        <v>0</v>
      </c>
      <c r="CE133" s="786">
        <f t="shared" si="91"/>
        <v>0</v>
      </c>
      <c r="CF133" s="674">
        <v>0</v>
      </c>
      <c r="CG133" s="673">
        <v>0</v>
      </c>
      <c r="CH133" s="786">
        <f t="shared" si="92"/>
        <v>0</v>
      </c>
      <c r="CI133" s="677">
        <v>0</v>
      </c>
      <c r="CJ133" s="673">
        <v>0</v>
      </c>
      <c r="CK133" s="786">
        <f t="shared" si="93"/>
        <v>0</v>
      </c>
      <c r="CL133" s="677">
        <v>0</v>
      </c>
      <c r="CM133" s="673">
        <v>0</v>
      </c>
      <c r="CN133" s="786">
        <f t="shared" si="94"/>
        <v>0</v>
      </c>
      <c r="CO133" s="677">
        <v>0</v>
      </c>
      <c r="CP133" s="673">
        <v>0</v>
      </c>
      <c r="CQ133" s="786">
        <f t="shared" si="95"/>
        <v>0</v>
      </c>
      <c r="CR133" s="677">
        <v>0</v>
      </c>
      <c r="CS133" s="673">
        <v>0</v>
      </c>
      <c r="CT133" s="786">
        <f t="shared" si="96"/>
        <v>0</v>
      </c>
      <c r="CU133" s="677">
        <v>0</v>
      </c>
      <c r="CV133" s="673">
        <v>0</v>
      </c>
      <c r="CW133" s="786">
        <f t="shared" si="97"/>
        <v>0</v>
      </c>
      <c r="CX133" s="677">
        <v>0</v>
      </c>
      <c r="CY133" s="673">
        <v>0</v>
      </c>
      <c r="CZ133" s="786">
        <f t="shared" si="98"/>
        <v>0</v>
      </c>
      <c r="DA133" s="676">
        <v>0</v>
      </c>
      <c r="DB133" s="678">
        <v>0</v>
      </c>
      <c r="DC133" s="801" t="str">
        <f t="shared" si="67"/>
        <v>OK!</v>
      </c>
      <c r="DL133" s="681" t="s">
        <v>1750</v>
      </c>
      <c r="DM133" s="682"/>
      <c r="DN133" s="598">
        <v>26</v>
      </c>
      <c r="DO133" s="803">
        <f t="shared" si="99"/>
        <v>0</v>
      </c>
      <c r="DP133" s="803">
        <f t="shared" si="99"/>
        <v>0</v>
      </c>
      <c r="DQ133" s="803">
        <f t="shared" si="99"/>
        <v>0</v>
      </c>
    </row>
    <row r="134" spans="1:121" ht="20.25" customHeight="1">
      <c r="A134" s="1295" t="s">
        <v>1751</v>
      </c>
      <c r="B134" s="1296"/>
      <c r="C134" s="598">
        <v>27</v>
      </c>
      <c r="D134" s="788">
        <f t="shared" si="62"/>
        <v>0</v>
      </c>
      <c r="E134" s="786">
        <f t="shared" si="63"/>
        <v>0</v>
      </c>
      <c r="F134" s="787">
        <f t="shared" si="64"/>
        <v>0</v>
      </c>
      <c r="G134" s="673">
        <v>0</v>
      </c>
      <c r="H134" s="786">
        <f t="shared" si="65"/>
        <v>0</v>
      </c>
      <c r="I134" s="674">
        <v>0</v>
      </c>
      <c r="J134" s="673">
        <v>0</v>
      </c>
      <c r="K134" s="786">
        <f t="shared" si="68"/>
        <v>0</v>
      </c>
      <c r="L134" s="617">
        <v>0</v>
      </c>
      <c r="M134" s="675">
        <v>0</v>
      </c>
      <c r="N134" s="786">
        <f t="shared" si="66"/>
        <v>0</v>
      </c>
      <c r="O134" s="676">
        <v>0</v>
      </c>
      <c r="P134" s="673">
        <v>0</v>
      </c>
      <c r="Q134" s="786">
        <f t="shared" si="69"/>
        <v>0</v>
      </c>
      <c r="R134" s="617">
        <v>0</v>
      </c>
      <c r="S134" s="673">
        <v>0</v>
      </c>
      <c r="T134" s="786">
        <f t="shared" si="70"/>
        <v>0</v>
      </c>
      <c r="U134" s="674">
        <v>0</v>
      </c>
      <c r="V134" s="673">
        <v>0</v>
      </c>
      <c r="W134" s="786">
        <f t="shared" si="71"/>
        <v>0</v>
      </c>
      <c r="X134" s="674">
        <v>0</v>
      </c>
      <c r="Y134" s="673">
        <v>0</v>
      </c>
      <c r="Z134" s="786">
        <f t="shared" si="72"/>
        <v>0</v>
      </c>
      <c r="AA134" s="674">
        <v>0</v>
      </c>
      <c r="AB134" s="673">
        <v>0</v>
      </c>
      <c r="AC134" s="786">
        <f t="shared" si="73"/>
        <v>0</v>
      </c>
      <c r="AD134" s="674">
        <v>0</v>
      </c>
      <c r="AE134" s="673">
        <v>0</v>
      </c>
      <c r="AF134" s="786">
        <f t="shared" si="74"/>
        <v>0</v>
      </c>
      <c r="AG134" s="674">
        <v>0</v>
      </c>
      <c r="AH134" s="673">
        <v>0</v>
      </c>
      <c r="AI134" s="786">
        <f t="shared" si="75"/>
        <v>0</v>
      </c>
      <c r="AJ134" s="674">
        <v>0</v>
      </c>
      <c r="AK134" s="673">
        <v>0</v>
      </c>
      <c r="AL134" s="786">
        <f t="shared" si="76"/>
        <v>0</v>
      </c>
      <c r="AM134" s="674">
        <v>0</v>
      </c>
      <c r="AN134" s="673">
        <v>0</v>
      </c>
      <c r="AO134" s="786">
        <f t="shared" si="77"/>
        <v>0</v>
      </c>
      <c r="AP134" s="674">
        <v>0</v>
      </c>
      <c r="AQ134" s="673">
        <v>0</v>
      </c>
      <c r="AR134" s="786">
        <f t="shared" si="78"/>
        <v>0</v>
      </c>
      <c r="AS134" s="674">
        <v>0</v>
      </c>
      <c r="AT134" s="673">
        <v>0</v>
      </c>
      <c r="AU134" s="786">
        <f t="shared" si="79"/>
        <v>0</v>
      </c>
      <c r="AV134" s="674">
        <v>0</v>
      </c>
      <c r="AW134" s="673">
        <v>0</v>
      </c>
      <c r="AX134" s="786">
        <f t="shared" si="80"/>
        <v>0</v>
      </c>
      <c r="AY134" s="674">
        <v>0</v>
      </c>
      <c r="AZ134" s="673">
        <v>0</v>
      </c>
      <c r="BA134" s="786">
        <f t="shared" si="81"/>
        <v>0</v>
      </c>
      <c r="BB134" s="674">
        <v>0</v>
      </c>
      <c r="BC134" s="673">
        <v>0</v>
      </c>
      <c r="BD134" s="786">
        <f t="shared" si="82"/>
        <v>0</v>
      </c>
      <c r="BE134" s="674">
        <v>0</v>
      </c>
      <c r="BF134" s="673">
        <v>0</v>
      </c>
      <c r="BG134" s="786">
        <f t="shared" si="83"/>
        <v>0</v>
      </c>
      <c r="BH134" s="674">
        <v>0</v>
      </c>
      <c r="BI134" s="673">
        <v>0</v>
      </c>
      <c r="BJ134" s="786">
        <f t="shared" si="84"/>
        <v>0</v>
      </c>
      <c r="BK134" s="674">
        <v>0</v>
      </c>
      <c r="BL134" s="673">
        <v>0</v>
      </c>
      <c r="BM134" s="786">
        <f t="shared" si="85"/>
        <v>0</v>
      </c>
      <c r="BN134" s="674">
        <v>0</v>
      </c>
      <c r="BO134" s="673">
        <v>0</v>
      </c>
      <c r="BP134" s="786">
        <f t="shared" si="86"/>
        <v>0</v>
      </c>
      <c r="BQ134" s="674">
        <v>0</v>
      </c>
      <c r="BR134" s="673">
        <v>0</v>
      </c>
      <c r="BS134" s="786">
        <f t="shared" si="87"/>
        <v>0</v>
      </c>
      <c r="BT134" s="677">
        <v>0</v>
      </c>
      <c r="BU134" s="673">
        <v>0</v>
      </c>
      <c r="BV134" s="786">
        <f t="shared" si="88"/>
        <v>0</v>
      </c>
      <c r="BW134" s="677">
        <v>0</v>
      </c>
      <c r="BX134" s="673">
        <v>0</v>
      </c>
      <c r="BY134" s="786">
        <f t="shared" si="89"/>
        <v>0</v>
      </c>
      <c r="BZ134" s="677">
        <v>0</v>
      </c>
      <c r="CA134" s="673">
        <v>0</v>
      </c>
      <c r="CB134" s="786">
        <f t="shared" si="90"/>
        <v>0</v>
      </c>
      <c r="CC134" s="677">
        <v>0</v>
      </c>
      <c r="CD134" s="673">
        <v>0</v>
      </c>
      <c r="CE134" s="786">
        <f t="shared" si="91"/>
        <v>0</v>
      </c>
      <c r="CF134" s="674">
        <v>0</v>
      </c>
      <c r="CG134" s="673">
        <v>0</v>
      </c>
      <c r="CH134" s="786">
        <f t="shared" si="92"/>
        <v>0</v>
      </c>
      <c r="CI134" s="677">
        <v>0</v>
      </c>
      <c r="CJ134" s="673">
        <v>0</v>
      </c>
      <c r="CK134" s="786">
        <f t="shared" si="93"/>
        <v>0</v>
      </c>
      <c r="CL134" s="677">
        <v>0</v>
      </c>
      <c r="CM134" s="673">
        <v>0</v>
      </c>
      <c r="CN134" s="786">
        <f t="shared" si="94"/>
        <v>0</v>
      </c>
      <c r="CO134" s="677">
        <v>0</v>
      </c>
      <c r="CP134" s="673">
        <v>0</v>
      </c>
      <c r="CQ134" s="786">
        <f t="shared" si="95"/>
        <v>0</v>
      </c>
      <c r="CR134" s="677">
        <v>0</v>
      </c>
      <c r="CS134" s="673">
        <v>0</v>
      </c>
      <c r="CT134" s="786">
        <f t="shared" si="96"/>
        <v>0</v>
      </c>
      <c r="CU134" s="677">
        <v>0</v>
      </c>
      <c r="CV134" s="673">
        <v>0</v>
      </c>
      <c r="CW134" s="786">
        <f t="shared" si="97"/>
        <v>0</v>
      </c>
      <c r="CX134" s="677">
        <v>0</v>
      </c>
      <c r="CY134" s="673">
        <v>0</v>
      </c>
      <c r="CZ134" s="786">
        <f t="shared" si="98"/>
        <v>0</v>
      </c>
      <c r="DA134" s="676">
        <v>0</v>
      </c>
      <c r="DB134" s="678">
        <v>0</v>
      </c>
      <c r="DC134" s="801" t="str">
        <f t="shared" si="67"/>
        <v>OK!</v>
      </c>
      <c r="DL134" s="681" t="s">
        <v>1751</v>
      </c>
      <c r="DM134" s="682"/>
      <c r="DN134" s="598">
        <v>27</v>
      </c>
      <c r="DO134" s="803">
        <f t="shared" si="99"/>
        <v>0</v>
      </c>
      <c r="DP134" s="803">
        <f t="shared" si="99"/>
        <v>0</v>
      </c>
      <c r="DQ134" s="803">
        <f t="shared" si="99"/>
        <v>0</v>
      </c>
    </row>
    <row r="135" spans="1:121" ht="20.25" customHeight="1">
      <c r="A135" s="1295" t="s">
        <v>1752</v>
      </c>
      <c r="B135" s="1296"/>
      <c r="C135" s="598">
        <v>28</v>
      </c>
      <c r="D135" s="788">
        <f t="shared" si="62"/>
        <v>0</v>
      </c>
      <c r="E135" s="786">
        <f t="shared" si="63"/>
        <v>0</v>
      </c>
      <c r="F135" s="787">
        <f t="shared" si="64"/>
        <v>0</v>
      </c>
      <c r="G135" s="673">
        <v>0</v>
      </c>
      <c r="H135" s="786">
        <f t="shared" si="65"/>
        <v>0</v>
      </c>
      <c r="I135" s="674">
        <v>0</v>
      </c>
      <c r="J135" s="673">
        <v>0</v>
      </c>
      <c r="K135" s="786">
        <f t="shared" si="68"/>
        <v>0</v>
      </c>
      <c r="L135" s="617">
        <v>0</v>
      </c>
      <c r="M135" s="675">
        <v>0</v>
      </c>
      <c r="N135" s="786">
        <f t="shared" si="66"/>
        <v>0</v>
      </c>
      <c r="O135" s="676">
        <v>0</v>
      </c>
      <c r="P135" s="673">
        <v>0</v>
      </c>
      <c r="Q135" s="786">
        <f t="shared" si="69"/>
        <v>0</v>
      </c>
      <c r="R135" s="617">
        <v>0</v>
      </c>
      <c r="S135" s="673">
        <v>0</v>
      </c>
      <c r="T135" s="786">
        <f t="shared" si="70"/>
        <v>0</v>
      </c>
      <c r="U135" s="674">
        <v>0</v>
      </c>
      <c r="V135" s="673">
        <v>0</v>
      </c>
      <c r="W135" s="786">
        <f t="shared" si="71"/>
        <v>0</v>
      </c>
      <c r="X135" s="674">
        <v>0</v>
      </c>
      <c r="Y135" s="673">
        <v>0</v>
      </c>
      <c r="Z135" s="786">
        <f t="shared" si="72"/>
        <v>0</v>
      </c>
      <c r="AA135" s="674">
        <v>0</v>
      </c>
      <c r="AB135" s="673">
        <v>0</v>
      </c>
      <c r="AC135" s="786">
        <f t="shared" si="73"/>
        <v>0</v>
      </c>
      <c r="AD135" s="674">
        <v>0</v>
      </c>
      <c r="AE135" s="673">
        <v>0</v>
      </c>
      <c r="AF135" s="786">
        <f t="shared" si="74"/>
        <v>0</v>
      </c>
      <c r="AG135" s="674">
        <v>0</v>
      </c>
      <c r="AH135" s="673">
        <v>0</v>
      </c>
      <c r="AI135" s="786">
        <f t="shared" si="75"/>
        <v>0</v>
      </c>
      <c r="AJ135" s="674">
        <v>0</v>
      </c>
      <c r="AK135" s="673">
        <v>0</v>
      </c>
      <c r="AL135" s="786">
        <f t="shared" si="76"/>
        <v>0</v>
      </c>
      <c r="AM135" s="674">
        <v>0</v>
      </c>
      <c r="AN135" s="673">
        <v>0</v>
      </c>
      <c r="AO135" s="786">
        <f t="shared" si="77"/>
        <v>0</v>
      </c>
      <c r="AP135" s="674">
        <v>0</v>
      </c>
      <c r="AQ135" s="673">
        <v>0</v>
      </c>
      <c r="AR135" s="786">
        <f t="shared" si="78"/>
        <v>0</v>
      </c>
      <c r="AS135" s="674">
        <v>0</v>
      </c>
      <c r="AT135" s="673">
        <v>0</v>
      </c>
      <c r="AU135" s="786">
        <f t="shared" si="79"/>
        <v>0</v>
      </c>
      <c r="AV135" s="674">
        <v>0</v>
      </c>
      <c r="AW135" s="673">
        <v>0</v>
      </c>
      <c r="AX135" s="786">
        <f t="shared" si="80"/>
        <v>0</v>
      </c>
      <c r="AY135" s="674">
        <v>0</v>
      </c>
      <c r="AZ135" s="673">
        <v>0</v>
      </c>
      <c r="BA135" s="786">
        <f t="shared" si="81"/>
        <v>0</v>
      </c>
      <c r="BB135" s="674">
        <v>0</v>
      </c>
      <c r="BC135" s="673">
        <v>0</v>
      </c>
      <c r="BD135" s="786">
        <f t="shared" si="82"/>
        <v>0</v>
      </c>
      <c r="BE135" s="674">
        <v>0</v>
      </c>
      <c r="BF135" s="673">
        <v>0</v>
      </c>
      <c r="BG135" s="786">
        <f t="shared" si="83"/>
        <v>0</v>
      </c>
      <c r="BH135" s="674">
        <v>0</v>
      </c>
      <c r="BI135" s="673">
        <v>0</v>
      </c>
      <c r="BJ135" s="786">
        <f t="shared" si="84"/>
        <v>0</v>
      </c>
      <c r="BK135" s="674">
        <v>0</v>
      </c>
      <c r="BL135" s="673">
        <v>0</v>
      </c>
      <c r="BM135" s="786">
        <f t="shared" si="85"/>
        <v>0</v>
      </c>
      <c r="BN135" s="674">
        <v>0</v>
      </c>
      <c r="BO135" s="673">
        <v>0</v>
      </c>
      <c r="BP135" s="786">
        <f t="shared" si="86"/>
        <v>0</v>
      </c>
      <c r="BQ135" s="674">
        <v>0</v>
      </c>
      <c r="BR135" s="673">
        <v>0</v>
      </c>
      <c r="BS135" s="786">
        <f t="shared" si="87"/>
        <v>0</v>
      </c>
      <c r="BT135" s="677">
        <v>0</v>
      </c>
      <c r="BU135" s="673">
        <v>0</v>
      </c>
      <c r="BV135" s="786">
        <f t="shared" si="88"/>
        <v>0</v>
      </c>
      <c r="BW135" s="677">
        <v>0</v>
      </c>
      <c r="BX135" s="673">
        <v>0</v>
      </c>
      <c r="BY135" s="786">
        <f t="shared" si="89"/>
        <v>0</v>
      </c>
      <c r="BZ135" s="677">
        <v>0</v>
      </c>
      <c r="CA135" s="673">
        <v>0</v>
      </c>
      <c r="CB135" s="786">
        <f t="shared" si="90"/>
        <v>0</v>
      </c>
      <c r="CC135" s="677">
        <v>0</v>
      </c>
      <c r="CD135" s="673">
        <v>0</v>
      </c>
      <c r="CE135" s="786">
        <f t="shared" si="91"/>
        <v>0</v>
      </c>
      <c r="CF135" s="674">
        <v>0</v>
      </c>
      <c r="CG135" s="673">
        <v>0</v>
      </c>
      <c r="CH135" s="786">
        <f t="shared" si="92"/>
        <v>0</v>
      </c>
      <c r="CI135" s="677">
        <v>0</v>
      </c>
      <c r="CJ135" s="673">
        <v>0</v>
      </c>
      <c r="CK135" s="786">
        <f t="shared" si="93"/>
        <v>0</v>
      </c>
      <c r="CL135" s="677">
        <v>0</v>
      </c>
      <c r="CM135" s="673">
        <v>0</v>
      </c>
      <c r="CN135" s="786">
        <f t="shared" si="94"/>
        <v>0</v>
      </c>
      <c r="CO135" s="677">
        <v>0</v>
      </c>
      <c r="CP135" s="673">
        <v>0</v>
      </c>
      <c r="CQ135" s="786">
        <f t="shared" si="95"/>
        <v>0</v>
      </c>
      <c r="CR135" s="677">
        <v>0</v>
      </c>
      <c r="CS135" s="673">
        <v>0</v>
      </c>
      <c r="CT135" s="786">
        <f t="shared" si="96"/>
        <v>0</v>
      </c>
      <c r="CU135" s="677">
        <v>0</v>
      </c>
      <c r="CV135" s="673">
        <v>0</v>
      </c>
      <c r="CW135" s="786">
        <f t="shared" si="97"/>
        <v>0</v>
      </c>
      <c r="CX135" s="677">
        <v>0</v>
      </c>
      <c r="CY135" s="673">
        <v>0</v>
      </c>
      <c r="CZ135" s="786">
        <f t="shared" si="98"/>
        <v>0</v>
      </c>
      <c r="DA135" s="676">
        <v>0</v>
      </c>
      <c r="DB135" s="678">
        <v>0</v>
      </c>
      <c r="DC135" s="801" t="str">
        <f t="shared" si="67"/>
        <v>OK!</v>
      </c>
      <c r="DL135" s="681" t="s">
        <v>1752</v>
      </c>
      <c r="DM135" s="682"/>
      <c r="DN135" s="598">
        <v>28</v>
      </c>
      <c r="DO135" s="803">
        <f t="shared" si="99"/>
        <v>0</v>
      </c>
      <c r="DP135" s="803">
        <f t="shared" si="99"/>
        <v>0</v>
      </c>
      <c r="DQ135" s="803">
        <f t="shared" si="99"/>
        <v>0</v>
      </c>
    </row>
    <row r="136" spans="1:121" ht="20.25" customHeight="1">
      <c r="A136" s="1295" t="s">
        <v>1753</v>
      </c>
      <c r="B136" s="1296"/>
      <c r="C136" s="598">
        <v>29</v>
      </c>
      <c r="D136" s="788">
        <f t="shared" si="62"/>
        <v>0</v>
      </c>
      <c r="E136" s="786">
        <f t="shared" si="63"/>
        <v>0</v>
      </c>
      <c r="F136" s="787">
        <f t="shared" si="64"/>
        <v>0</v>
      </c>
      <c r="G136" s="673">
        <v>0</v>
      </c>
      <c r="H136" s="786">
        <f t="shared" si="65"/>
        <v>0</v>
      </c>
      <c r="I136" s="674">
        <v>0</v>
      </c>
      <c r="J136" s="673">
        <v>0</v>
      </c>
      <c r="K136" s="786">
        <f t="shared" si="68"/>
        <v>0</v>
      </c>
      <c r="L136" s="617">
        <v>0</v>
      </c>
      <c r="M136" s="675">
        <v>0</v>
      </c>
      <c r="N136" s="786">
        <f t="shared" si="66"/>
        <v>0</v>
      </c>
      <c r="O136" s="676">
        <v>0</v>
      </c>
      <c r="P136" s="673">
        <v>0</v>
      </c>
      <c r="Q136" s="786">
        <f t="shared" si="69"/>
        <v>0</v>
      </c>
      <c r="R136" s="617">
        <v>0</v>
      </c>
      <c r="S136" s="673">
        <v>0</v>
      </c>
      <c r="T136" s="786">
        <f t="shared" si="70"/>
        <v>0</v>
      </c>
      <c r="U136" s="674">
        <v>0</v>
      </c>
      <c r="V136" s="673">
        <v>0</v>
      </c>
      <c r="W136" s="786">
        <f t="shared" si="71"/>
        <v>0</v>
      </c>
      <c r="X136" s="674">
        <v>0</v>
      </c>
      <c r="Y136" s="673">
        <v>0</v>
      </c>
      <c r="Z136" s="786">
        <f t="shared" si="72"/>
        <v>0</v>
      </c>
      <c r="AA136" s="674">
        <v>0</v>
      </c>
      <c r="AB136" s="673">
        <v>0</v>
      </c>
      <c r="AC136" s="786">
        <f t="shared" si="73"/>
        <v>0</v>
      </c>
      <c r="AD136" s="674">
        <v>0</v>
      </c>
      <c r="AE136" s="673">
        <v>0</v>
      </c>
      <c r="AF136" s="786">
        <f t="shared" si="74"/>
        <v>0</v>
      </c>
      <c r="AG136" s="674">
        <v>0</v>
      </c>
      <c r="AH136" s="673">
        <v>0</v>
      </c>
      <c r="AI136" s="786">
        <f t="shared" si="75"/>
        <v>0</v>
      </c>
      <c r="AJ136" s="674">
        <v>0</v>
      </c>
      <c r="AK136" s="673">
        <v>0</v>
      </c>
      <c r="AL136" s="786">
        <f t="shared" si="76"/>
        <v>0</v>
      </c>
      <c r="AM136" s="674">
        <v>0</v>
      </c>
      <c r="AN136" s="673">
        <v>0</v>
      </c>
      <c r="AO136" s="786">
        <f t="shared" si="77"/>
        <v>0</v>
      </c>
      <c r="AP136" s="674">
        <v>0</v>
      </c>
      <c r="AQ136" s="673">
        <v>0</v>
      </c>
      <c r="AR136" s="786">
        <f t="shared" si="78"/>
        <v>0</v>
      </c>
      <c r="AS136" s="674">
        <v>0</v>
      </c>
      <c r="AT136" s="673">
        <v>0</v>
      </c>
      <c r="AU136" s="786">
        <f t="shared" si="79"/>
        <v>0</v>
      </c>
      <c r="AV136" s="674">
        <v>0</v>
      </c>
      <c r="AW136" s="673">
        <v>0</v>
      </c>
      <c r="AX136" s="786">
        <f t="shared" si="80"/>
        <v>0</v>
      </c>
      <c r="AY136" s="674">
        <v>0</v>
      </c>
      <c r="AZ136" s="673">
        <v>0</v>
      </c>
      <c r="BA136" s="786">
        <f t="shared" si="81"/>
        <v>0</v>
      </c>
      <c r="BB136" s="674">
        <v>0</v>
      </c>
      <c r="BC136" s="673">
        <v>0</v>
      </c>
      <c r="BD136" s="786">
        <f t="shared" si="82"/>
        <v>0</v>
      </c>
      <c r="BE136" s="674">
        <v>0</v>
      </c>
      <c r="BF136" s="673">
        <v>0</v>
      </c>
      <c r="BG136" s="786">
        <f t="shared" si="83"/>
        <v>0</v>
      </c>
      <c r="BH136" s="674">
        <v>0</v>
      </c>
      <c r="BI136" s="673">
        <v>0</v>
      </c>
      <c r="BJ136" s="786">
        <f t="shared" si="84"/>
        <v>0</v>
      </c>
      <c r="BK136" s="674">
        <v>0</v>
      </c>
      <c r="BL136" s="673">
        <v>0</v>
      </c>
      <c r="BM136" s="786">
        <f t="shared" si="85"/>
        <v>0</v>
      </c>
      <c r="BN136" s="674">
        <v>0</v>
      </c>
      <c r="BO136" s="673">
        <v>0</v>
      </c>
      <c r="BP136" s="786">
        <f t="shared" si="86"/>
        <v>0</v>
      </c>
      <c r="BQ136" s="674">
        <v>0</v>
      </c>
      <c r="BR136" s="673">
        <v>0</v>
      </c>
      <c r="BS136" s="786">
        <f t="shared" si="87"/>
        <v>0</v>
      </c>
      <c r="BT136" s="677">
        <v>0</v>
      </c>
      <c r="BU136" s="673">
        <v>0</v>
      </c>
      <c r="BV136" s="786">
        <f t="shared" si="88"/>
        <v>0</v>
      </c>
      <c r="BW136" s="677">
        <v>0</v>
      </c>
      <c r="BX136" s="673">
        <v>0</v>
      </c>
      <c r="BY136" s="786">
        <f t="shared" si="89"/>
        <v>0</v>
      </c>
      <c r="BZ136" s="677">
        <v>0</v>
      </c>
      <c r="CA136" s="673">
        <v>0</v>
      </c>
      <c r="CB136" s="786">
        <f t="shared" si="90"/>
        <v>0</v>
      </c>
      <c r="CC136" s="677">
        <v>0</v>
      </c>
      <c r="CD136" s="673">
        <v>0</v>
      </c>
      <c r="CE136" s="786">
        <f t="shared" si="91"/>
        <v>0</v>
      </c>
      <c r="CF136" s="674">
        <v>0</v>
      </c>
      <c r="CG136" s="673">
        <v>0</v>
      </c>
      <c r="CH136" s="786">
        <f t="shared" si="92"/>
        <v>0</v>
      </c>
      <c r="CI136" s="677">
        <v>0</v>
      </c>
      <c r="CJ136" s="673">
        <v>0</v>
      </c>
      <c r="CK136" s="786">
        <f t="shared" si="93"/>
        <v>0</v>
      </c>
      <c r="CL136" s="677">
        <v>0</v>
      </c>
      <c r="CM136" s="673">
        <v>0</v>
      </c>
      <c r="CN136" s="786">
        <f t="shared" si="94"/>
        <v>0</v>
      </c>
      <c r="CO136" s="677">
        <v>0</v>
      </c>
      <c r="CP136" s="673">
        <v>0</v>
      </c>
      <c r="CQ136" s="786">
        <f t="shared" si="95"/>
        <v>0</v>
      </c>
      <c r="CR136" s="677">
        <v>0</v>
      </c>
      <c r="CS136" s="673">
        <v>0</v>
      </c>
      <c r="CT136" s="786">
        <f t="shared" si="96"/>
        <v>0</v>
      </c>
      <c r="CU136" s="677">
        <v>0</v>
      </c>
      <c r="CV136" s="673">
        <v>0</v>
      </c>
      <c r="CW136" s="786">
        <f t="shared" si="97"/>
        <v>0</v>
      </c>
      <c r="CX136" s="677">
        <v>0</v>
      </c>
      <c r="CY136" s="673">
        <v>0</v>
      </c>
      <c r="CZ136" s="786">
        <f t="shared" si="98"/>
        <v>0</v>
      </c>
      <c r="DA136" s="676">
        <v>0</v>
      </c>
      <c r="DB136" s="678">
        <v>0</v>
      </c>
      <c r="DC136" s="801" t="str">
        <f t="shared" si="67"/>
        <v>OK!</v>
      </c>
      <c r="DL136" s="681" t="s">
        <v>1753</v>
      </c>
      <c r="DM136" s="682"/>
      <c r="DN136" s="598">
        <v>29</v>
      </c>
      <c r="DO136" s="803">
        <f t="shared" si="99"/>
        <v>0</v>
      </c>
      <c r="DP136" s="803">
        <f t="shared" si="99"/>
        <v>0</v>
      </c>
      <c r="DQ136" s="803">
        <f t="shared" si="99"/>
        <v>0</v>
      </c>
    </row>
    <row r="137" spans="1:121" ht="20.25" customHeight="1">
      <c r="A137" s="1295" t="s">
        <v>1754</v>
      </c>
      <c r="B137" s="1296"/>
      <c r="C137" s="598">
        <v>30</v>
      </c>
      <c r="D137" s="788">
        <f t="shared" si="62"/>
        <v>0</v>
      </c>
      <c r="E137" s="786">
        <f t="shared" si="63"/>
        <v>0</v>
      </c>
      <c r="F137" s="787">
        <f t="shared" si="64"/>
        <v>0</v>
      </c>
      <c r="G137" s="673">
        <v>0</v>
      </c>
      <c r="H137" s="786">
        <f t="shared" si="65"/>
        <v>0</v>
      </c>
      <c r="I137" s="674">
        <v>0</v>
      </c>
      <c r="J137" s="673">
        <v>0</v>
      </c>
      <c r="K137" s="786">
        <f t="shared" si="68"/>
        <v>0</v>
      </c>
      <c r="L137" s="617">
        <v>0</v>
      </c>
      <c r="M137" s="675">
        <v>0</v>
      </c>
      <c r="N137" s="786">
        <f t="shared" si="66"/>
        <v>0</v>
      </c>
      <c r="O137" s="676">
        <v>0</v>
      </c>
      <c r="P137" s="673">
        <v>0</v>
      </c>
      <c r="Q137" s="786">
        <f t="shared" si="69"/>
        <v>0</v>
      </c>
      <c r="R137" s="617">
        <v>0</v>
      </c>
      <c r="S137" s="673">
        <v>0</v>
      </c>
      <c r="T137" s="786">
        <f t="shared" si="70"/>
        <v>0</v>
      </c>
      <c r="U137" s="674">
        <v>0</v>
      </c>
      <c r="V137" s="673">
        <v>0</v>
      </c>
      <c r="W137" s="786">
        <f t="shared" si="71"/>
        <v>0</v>
      </c>
      <c r="X137" s="674">
        <v>0</v>
      </c>
      <c r="Y137" s="673">
        <v>0</v>
      </c>
      <c r="Z137" s="786">
        <f t="shared" si="72"/>
        <v>0</v>
      </c>
      <c r="AA137" s="674">
        <v>0</v>
      </c>
      <c r="AB137" s="673">
        <v>0</v>
      </c>
      <c r="AC137" s="786">
        <f t="shared" si="73"/>
        <v>0</v>
      </c>
      <c r="AD137" s="674">
        <v>0</v>
      </c>
      <c r="AE137" s="673">
        <v>0</v>
      </c>
      <c r="AF137" s="786">
        <f t="shared" si="74"/>
        <v>0</v>
      </c>
      <c r="AG137" s="674">
        <v>0</v>
      </c>
      <c r="AH137" s="673">
        <v>0</v>
      </c>
      <c r="AI137" s="786">
        <f t="shared" si="75"/>
        <v>0</v>
      </c>
      <c r="AJ137" s="674">
        <v>0</v>
      </c>
      <c r="AK137" s="673">
        <v>0</v>
      </c>
      <c r="AL137" s="786">
        <f t="shared" si="76"/>
        <v>0</v>
      </c>
      <c r="AM137" s="674">
        <v>0</v>
      </c>
      <c r="AN137" s="673">
        <v>0</v>
      </c>
      <c r="AO137" s="786">
        <f t="shared" si="77"/>
        <v>0</v>
      </c>
      <c r="AP137" s="674">
        <v>0</v>
      </c>
      <c r="AQ137" s="673">
        <v>0</v>
      </c>
      <c r="AR137" s="786">
        <f t="shared" si="78"/>
        <v>0</v>
      </c>
      <c r="AS137" s="674">
        <v>0</v>
      </c>
      <c r="AT137" s="673">
        <v>0</v>
      </c>
      <c r="AU137" s="786">
        <f t="shared" si="79"/>
        <v>0</v>
      </c>
      <c r="AV137" s="674">
        <v>0</v>
      </c>
      <c r="AW137" s="673">
        <v>0</v>
      </c>
      <c r="AX137" s="786">
        <f t="shared" si="80"/>
        <v>0</v>
      </c>
      <c r="AY137" s="674">
        <v>0</v>
      </c>
      <c r="AZ137" s="673">
        <v>0</v>
      </c>
      <c r="BA137" s="786">
        <f t="shared" si="81"/>
        <v>0</v>
      </c>
      <c r="BB137" s="674">
        <v>0</v>
      </c>
      <c r="BC137" s="673">
        <v>0</v>
      </c>
      <c r="BD137" s="786">
        <f t="shared" si="82"/>
        <v>0</v>
      </c>
      <c r="BE137" s="674">
        <v>0</v>
      </c>
      <c r="BF137" s="673">
        <v>0</v>
      </c>
      <c r="BG137" s="786">
        <f t="shared" si="83"/>
        <v>0</v>
      </c>
      <c r="BH137" s="674">
        <v>0</v>
      </c>
      <c r="BI137" s="673">
        <v>0</v>
      </c>
      <c r="BJ137" s="786">
        <f t="shared" si="84"/>
        <v>0</v>
      </c>
      <c r="BK137" s="674">
        <v>0</v>
      </c>
      <c r="BL137" s="673">
        <v>0</v>
      </c>
      <c r="BM137" s="786">
        <f t="shared" si="85"/>
        <v>0</v>
      </c>
      <c r="BN137" s="674">
        <v>0</v>
      </c>
      <c r="BO137" s="673">
        <v>0</v>
      </c>
      <c r="BP137" s="786">
        <f t="shared" si="86"/>
        <v>0</v>
      </c>
      <c r="BQ137" s="674">
        <v>0</v>
      </c>
      <c r="BR137" s="673">
        <v>0</v>
      </c>
      <c r="BS137" s="786">
        <f t="shared" si="87"/>
        <v>0</v>
      </c>
      <c r="BT137" s="677">
        <v>0</v>
      </c>
      <c r="BU137" s="673">
        <v>0</v>
      </c>
      <c r="BV137" s="786">
        <f t="shared" si="88"/>
        <v>0</v>
      </c>
      <c r="BW137" s="677">
        <v>0</v>
      </c>
      <c r="BX137" s="673">
        <v>0</v>
      </c>
      <c r="BY137" s="786">
        <f t="shared" si="89"/>
        <v>0</v>
      </c>
      <c r="BZ137" s="677">
        <v>0</v>
      </c>
      <c r="CA137" s="673">
        <v>0</v>
      </c>
      <c r="CB137" s="786">
        <f t="shared" si="90"/>
        <v>0</v>
      </c>
      <c r="CC137" s="677">
        <v>0</v>
      </c>
      <c r="CD137" s="673">
        <v>0</v>
      </c>
      <c r="CE137" s="786">
        <f t="shared" si="91"/>
        <v>0</v>
      </c>
      <c r="CF137" s="674">
        <v>0</v>
      </c>
      <c r="CG137" s="673">
        <v>0</v>
      </c>
      <c r="CH137" s="786">
        <f t="shared" si="92"/>
        <v>0</v>
      </c>
      <c r="CI137" s="677">
        <v>0</v>
      </c>
      <c r="CJ137" s="673">
        <v>0</v>
      </c>
      <c r="CK137" s="786">
        <f t="shared" si="93"/>
        <v>0</v>
      </c>
      <c r="CL137" s="677">
        <v>0</v>
      </c>
      <c r="CM137" s="673">
        <v>0</v>
      </c>
      <c r="CN137" s="786">
        <f t="shared" si="94"/>
        <v>0</v>
      </c>
      <c r="CO137" s="677">
        <v>0</v>
      </c>
      <c r="CP137" s="673">
        <v>0</v>
      </c>
      <c r="CQ137" s="786">
        <f t="shared" si="95"/>
        <v>0</v>
      </c>
      <c r="CR137" s="677">
        <v>0</v>
      </c>
      <c r="CS137" s="673">
        <v>0</v>
      </c>
      <c r="CT137" s="786">
        <f t="shared" si="96"/>
        <v>0</v>
      </c>
      <c r="CU137" s="677">
        <v>0</v>
      </c>
      <c r="CV137" s="673">
        <v>0</v>
      </c>
      <c r="CW137" s="786">
        <f t="shared" si="97"/>
        <v>0</v>
      </c>
      <c r="CX137" s="677">
        <v>0</v>
      </c>
      <c r="CY137" s="673">
        <v>0</v>
      </c>
      <c r="CZ137" s="786">
        <f t="shared" si="98"/>
        <v>0</v>
      </c>
      <c r="DA137" s="676">
        <v>0</v>
      </c>
      <c r="DB137" s="678">
        <v>0</v>
      </c>
      <c r="DC137" s="801" t="str">
        <f t="shared" si="67"/>
        <v>OK!</v>
      </c>
      <c r="DL137" s="681" t="s">
        <v>1754</v>
      </c>
      <c r="DM137" s="682"/>
      <c r="DN137" s="598">
        <v>30</v>
      </c>
      <c r="DO137" s="803">
        <f t="shared" si="99"/>
        <v>0</v>
      </c>
      <c r="DP137" s="803">
        <f t="shared" si="99"/>
        <v>0</v>
      </c>
      <c r="DQ137" s="803">
        <f t="shared" si="99"/>
        <v>0</v>
      </c>
    </row>
    <row r="138" spans="1:121" ht="20.25" customHeight="1">
      <c r="A138" s="1295" t="s">
        <v>1755</v>
      </c>
      <c r="B138" s="1296"/>
      <c r="C138" s="598">
        <v>31</v>
      </c>
      <c r="D138" s="788">
        <f t="shared" si="62"/>
        <v>0</v>
      </c>
      <c r="E138" s="786">
        <f t="shared" si="63"/>
        <v>0</v>
      </c>
      <c r="F138" s="787">
        <f t="shared" si="64"/>
        <v>0</v>
      </c>
      <c r="G138" s="673">
        <v>0</v>
      </c>
      <c r="H138" s="786">
        <f t="shared" si="65"/>
        <v>0</v>
      </c>
      <c r="I138" s="674">
        <v>0</v>
      </c>
      <c r="J138" s="673">
        <v>0</v>
      </c>
      <c r="K138" s="786">
        <f t="shared" si="68"/>
        <v>0</v>
      </c>
      <c r="L138" s="617">
        <v>0</v>
      </c>
      <c r="M138" s="675">
        <v>0</v>
      </c>
      <c r="N138" s="786">
        <f t="shared" si="66"/>
        <v>0</v>
      </c>
      <c r="O138" s="676">
        <v>0</v>
      </c>
      <c r="P138" s="673">
        <v>0</v>
      </c>
      <c r="Q138" s="786">
        <f t="shared" si="69"/>
        <v>0</v>
      </c>
      <c r="R138" s="617">
        <v>0</v>
      </c>
      <c r="S138" s="673">
        <v>0</v>
      </c>
      <c r="T138" s="786">
        <f t="shared" si="70"/>
        <v>0</v>
      </c>
      <c r="U138" s="674">
        <v>0</v>
      </c>
      <c r="V138" s="673">
        <v>0</v>
      </c>
      <c r="W138" s="786">
        <f t="shared" si="71"/>
        <v>0</v>
      </c>
      <c r="X138" s="674">
        <v>0</v>
      </c>
      <c r="Y138" s="673">
        <v>0</v>
      </c>
      <c r="Z138" s="786">
        <f t="shared" si="72"/>
        <v>0</v>
      </c>
      <c r="AA138" s="674">
        <v>0</v>
      </c>
      <c r="AB138" s="673">
        <v>0</v>
      </c>
      <c r="AC138" s="786">
        <f t="shared" si="73"/>
        <v>0</v>
      </c>
      <c r="AD138" s="674">
        <v>0</v>
      </c>
      <c r="AE138" s="673">
        <v>0</v>
      </c>
      <c r="AF138" s="786">
        <f t="shared" si="74"/>
        <v>0</v>
      </c>
      <c r="AG138" s="674">
        <v>0</v>
      </c>
      <c r="AH138" s="673">
        <v>0</v>
      </c>
      <c r="AI138" s="786">
        <f t="shared" si="75"/>
        <v>0</v>
      </c>
      <c r="AJ138" s="674">
        <v>0</v>
      </c>
      <c r="AK138" s="673">
        <v>0</v>
      </c>
      <c r="AL138" s="786">
        <f t="shared" si="76"/>
        <v>0</v>
      </c>
      <c r="AM138" s="674">
        <v>0</v>
      </c>
      <c r="AN138" s="673">
        <v>0</v>
      </c>
      <c r="AO138" s="786">
        <f t="shared" si="77"/>
        <v>0</v>
      </c>
      <c r="AP138" s="674">
        <v>0</v>
      </c>
      <c r="AQ138" s="673">
        <v>0</v>
      </c>
      <c r="AR138" s="786">
        <f t="shared" si="78"/>
        <v>0</v>
      </c>
      <c r="AS138" s="674">
        <v>0</v>
      </c>
      <c r="AT138" s="673">
        <v>0</v>
      </c>
      <c r="AU138" s="786">
        <f t="shared" si="79"/>
        <v>0</v>
      </c>
      <c r="AV138" s="674">
        <v>0</v>
      </c>
      <c r="AW138" s="673">
        <v>0</v>
      </c>
      <c r="AX138" s="786">
        <f t="shared" si="80"/>
        <v>0</v>
      </c>
      <c r="AY138" s="674">
        <v>0</v>
      </c>
      <c r="AZ138" s="673">
        <v>0</v>
      </c>
      <c r="BA138" s="786">
        <f t="shared" si="81"/>
        <v>0</v>
      </c>
      <c r="BB138" s="674">
        <v>0</v>
      </c>
      <c r="BC138" s="673">
        <v>0</v>
      </c>
      <c r="BD138" s="786">
        <f t="shared" si="82"/>
        <v>0</v>
      </c>
      <c r="BE138" s="674">
        <v>0</v>
      </c>
      <c r="BF138" s="673">
        <v>0</v>
      </c>
      <c r="BG138" s="786">
        <f t="shared" si="83"/>
        <v>0</v>
      </c>
      <c r="BH138" s="674">
        <v>0</v>
      </c>
      <c r="BI138" s="673">
        <v>0</v>
      </c>
      <c r="BJ138" s="786">
        <f t="shared" si="84"/>
        <v>0</v>
      </c>
      <c r="BK138" s="674">
        <v>0</v>
      </c>
      <c r="BL138" s="673">
        <v>0</v>
      </c>
      <c r="BM138" s="786">
        <f t="shared" si="85"/>
        <v>0</v>
      </c>
      <c r="BN138" s="674">
        <v>0</v>
      </c>
      <c r="BO138" s="673">
        <v>0</v>
      </c>
      <c r="BP138" s="786">
        <f t="shared" si="86"/>
        <v>0</v>
      </c>
      <c r="BQ138" s="674">
        <v>0</v>
      </c>
      <c r="BR138" s="673">
        <v>0</v>
      </c>
      <c r="BS138" s="786">
        <f t="shared" si="87"/>
        <v>0</v>
      </c>
      <c r="BT138" s="677">
        <v>0</v>
      </c>
      <c r="BU138" s="673">
        <v>0</v>
      </c>
      <c r="BV138" s="786">
        <f t="shared" si="88"/>
        <v>0</v>
      </c>
      <c r="BW138" s="677">
        <v>0</v>
      </c>
      <c r="BX138" s="673">
        <v>0</v>
      </c>
      <c r="BY138" s="786">
        <f t="shared" si="89"/>
        <v>0</v>
      </c>
      <c r="BZ138" s="677">
        <v>0</v>
      </c>
      <c r="CA138" s="673">
        <v>0</v>
      </c>
      <c r="CB138" s="786">
        <f t="shared" si="90"/>
        <v>0</v>
      </c>
      <c r="CC138" s="677">
        <v>0</v>
      </c>
      <c r="CD138" s="673">
        <v>0</v>
      </c>
      <c r="CE138" s="786">
        <f t="shared" si="91"/>
        <v>0</v>
      </c>
      <c r="CF138" s="674">
        <v>0</v>
      </c>
      <c r="CG138" s="673">
        <v>0</v>
      </c>
      <c r="CH138" s="786">
        <f t="shared" si="92"/>
        <v>0</v>
      </c>
      <c r="CI138" s="677">
        <v>0</v>
      </c>
      <c r="CJ138" s="673">
        <v>0</v>
      </c>
      <c r="CK138" s="786">
        <f t="shared" si="93"/>
        <v>0</v>
      </c>
      <c r="CL138" s="677">
        <v>0</v>
      </c>
      <c r="CM138" s="673">
        <v>0</v>
      </c>
      <c r="CN138" s="786">
        <f t="shared" si="94"/>
        <v>0</v>
      </c>
      <c r="CO138" s="677">
        <v>0</v>
      </c>
      <c r="CP138" s="673">
        <v>0</v>
      </c>
      <c r="CQ138" s="786">
        <f t="shared" si="95"/>
        <v>0</v>
      </c>
      <c r="CR138" s="677">
        <v>0</v>
      </c>
      <c r="CS138" s="673">
        <v>0</v>
      </c>
      <c r="CT138" s="786">
        <f t="shared" si="96"/>
        <v>0</v>
      </c>
      <c r="CU138" s="677">
        <v>0</v>
      </c>
      <c r="CV138" s="673">
        <v>0</v>
      </c>
      <c r="CW138" s="786">
        <f t="shared" si="97"/>
        <v>0</v>
      </c>
      <c r="CX138" s="677">
        <v>0</v>
      </c>
      <c r="CY138" s="673">
        <v>0</v>
      </c>
      <c r="CZ138" s="786">
        <f t="shared" si="98"/>
        <v>0</v>
      </c>
      <c r="DA138" s="676">
        <v>0</v>
      </c>
      <c r="DB138" s="678">
        <v>0</v>
      </c>
      <c r="DC138" s="801" t="str">
        <f t="shared" si="67"/>
        <v>OK!</v>
      </c>
      <c r="DL138" s="681" t="s">
        <v>1755</v>
      </c>
      <c r="DM138" s="682"/>
      <c r="DN138" s="598">
        <v>31</v>
      </c>
      <c r="DO138" s="803">
        <f t="shared" si="99"/>
        <v>0</v>
      </c>
      <c r="DP138" s="803">
        <f t="shared" si="99"/>
        <v>0</v>
      </c>
      <c r="DQ138" s="803">
        <f t="shared" si="99"/>
        <v>0</v>
      </c>
    </row>
    <row r="139" spans="1:121" ht="20.25" customHeight="1">
      <c r="A139" s="1295" t="s">
        <v>1756</v>
      </c>
      <c r="B139" s="1296"/>
      <c r="C139" s="598">
        <v>32</v>
      </c>
      <c r="D139" s="788">
        <f t="shared" si="62"/>
        <v>0</v>
      </c>
      <c r="E139" s="786">
        <f t="shared" si="63"/>
        <v>0</v>
      </c>
      <c r="F139" s="787">
        <f t="shared" si="64"/>
        <v>0</v>
      </c>
      <c r="G139" s="673">
        <v>0</v>
      </c>
      <c r="H139" s="786">
        <f t="shared" si="65"/>
        <v>0</v>
      </c>
      <c r="I139" s="674">
        <v>0</v>
      </c>
      <c r="J139" s="673">
        <v>0</v>
      </c>
      <c r="K139" s="786">
        <f t="shared" si="68"/>
        <v>0</v>
      </c>
      <c r="L139" s="617">
        <v>0</v>
      </c>
      <c r="M139" s="675">
        <v>0</v>
      </c>
      <c r="N139" s="786">
        <f t="shared" si="66"/>
        <v>0</v>
      </c>
      <c r="O139" s="676">
        <v>0</v>
      </c>
      <c r="P139" s="673">
        <v>0</v>
      </c>
      <c r="Q139" s="786">
        <f t="shared" si="69"/>
        <v>0</v>
      </c>
      <c r="R139" s="617">
        <v>0</v>
      </c>
      <c r="S139" s="673">
        <v>0</v>
      </c>
      <c r="T139" s="786">
        <f t="shared" si="70"/>
        <v>0</v>
      </c>
      <c r="U139" s="674">
        <v>0</v>
      </c>
      <c r="V139" s="673">
        <v>0</v>
      </c>
      <c r="W139" s="786">
        <f t="shared" si="71"/>
        <v>0</v>
      </c>
      <c r="X139" s="674">
        <v>0</v>
      </c>
      <c r="Y139" s="673">
        <v>0</v>
      </c>
      <c r="Z139" s="786">
        <f t="shared" si="72"/>
        <v>0</v>
      </c>
      <c r="AA139" s="674">
        <v>0</v>
      </c>
      <c r="AB139" s="673">
        <v>0</v>
      </c>
      <c r="AC139" s="786">
        <f t="shared" si="73"/>
        <v>0</v>
      </c>
      <c r="AD139" s="674">
        <v>0</v>
      </c>
      <c r="AE139" s="673">
        <v>0</v>
      </c>
      <c r="AF139" s="786">
        <f t="shared" si="74"/>
        <v>0</v>
      </c>
      <c r="AG139" s="674">
        <v>0</v>
      </c>
      <c r="AH139" s="673">
        <v>0</v>
      </c>
      <c r="AI139" s="786">
        <f t="shared" si="75"/>
        <v>0</v>
      </c>
      <c r="AJ139" s="674">
        <v>0</v>
      </c>
      <c r="AK139" s="673">
        <v>0</v>
      </c>
      <c r="AL139" s="786">
        <f t="shared" si="76"/>
        <v>0</v>
      </c>
      <c r="AM139" s="674">
        <v>0</v>
      </c>
      <c r="AN139" s="673">
        <v>0</v>
      </c>
      <c r="AO139" s="786">
        <f t="shared" si="77"/>
        <v>0</v>
      </c>
      <c r="AP139" s="674">
        <v>0</v>
      </c>
      <c r="AQ139" s="673">
        <v>0</v>
      </c>
      <c r="AR139" s="786">
        <f t="shared" si="78"/>
        <v>0</v>
      </c>
      <c r="AS139" s="674">
        <v>0</v>
      </c>
      <c r="AT139" s="673">
        <v>0</v>
      </c>
      <c r="AU139" s="786">
        <f t="shared" si="79"/>
        <v>0</v>
      </c>
      <c r="AV139" s="674">
        <v>0</v>
      </c>
      <c r="AW139" s="673">
        <v>0</v>
      </c>
      <c r="AX139" s="786">
        <f t="shared" si="80"/>
        <v>0</v>
      </c>
      <c r="AY139" s="674">
        <v>0</v>
      </c>
      <c r="AZ139" s="673">
        <v>0</v>
      </c>
      <c r="BA139" s="786">
        <f t="shared" si="81"/>
        <v>0</v>
      </c>
      <c r="BB139" s="674">
        <v>0</v>
      </c>
      <c r="BC139" s="673">
        <v>0</v>
      </c>
      <c r="BD139" s="786">
        <f t="shared" si="82"/>
        <v>0</v>
      </c>
      <c r="BE139" s="674">
        <v>0</v>
      </c>
      <c r="BF139" s="673">
        <v>0</v>
      </c>
      <c r="BG139" s="786">
        <f t="shared" si="83"/>
        <v>0</v>
      </c>
      <c r="BH139" s="674">
        <v>0</v>
      </c>
      <c r="BI139" s="673">
        <v>0</v>
      </c>
      <c r="BJ139" s="786">
        <f t="shared" si="84"/>
        <v>0</v>
      </c>
      <c r="BK139" s="674">
        <v>0</v>
      </c>
      <c r="BL139" s="673">
        <v>0</v>
      </c>
      <c r="BM139" s="786">
        <f t="shared" si="85"/>
        <v>0</v>
      </c>
      <c r="BN139" s="674">
        <v>0</v>
      </c>
      <c r="BO139" s="673">
        <v>0</v>
      </c>
      <c r="BP139" s="786">
        <f t="shared" si="86"/>
        <v>0</v>
      </c>
      <c r="BQ139" s="674">
        <v>0</v>
      </c>
      <c r="BR139" s="673">
        <v>0</v>
      </c>
      <c r="BS139" s="786">
        <f t="shared" si="87"/>
        <v>0</v>
      </c>
      <c r="BT139" s="677">
        <v>0</v>
      </c>
      <c r="BU139" s="673">
        <v>0</v>
      </c>
      <c r="BV139" s="786">
        <f t="shared" si="88"/>
        <v>0</v>
      </c>
      <c r="BW139" s="677">
        <v>0</v>
      </c>
      <c r="BX139" s="673">
        <v>0</v>
      </c>
      <c r="BY139" s="786">
        <f t="shared" si="89"/>
        <v>0</v>
      </c>
      <c r="BZ139" s="677">
        <v>0</v>
      </c>
      <c r="CA139" s="673">
        <v>0</v>
      </c>
      <c r="CB139" s="786">
        <f t="shared" si="90"/>
        <v>0</v>
      </c>
      <c r="CC139" s="677">
        <v>0</v>
      </c>
      <c r="CD139" s="673">
        <v>0</v>
      </c>
      <c r="CE139" s="786">
        <f t="shared" si="91"/>
        <v>0</v>
      </c>
      <c r="CF139" s="674">
        <v>0</v>
      </c>
      <c r="CG139" s="673">
        <v>0</v>
      </c>
      <c r="CH139" s="786">
        <f t="shared" si="92"/>
        <v>0</v>
      </c>
      <c r="CI139" s="677">
        <v>0</v>
      </c>
      <c r="CJ139" s="673">
        <v>0</v>
      </c>
      <c r="CK139" s="786">
        <f t="shared" si="93"/>
        <v>0</v>
      </c>
      <c r="CL139" s="677">
        <v>0</v>
      </c>
      <c r="CM139" s="673">
        <v>0</v>
      </c>
      <c r="CN139" s="786">
        <f t="shared" si="94"/>
        <v>0</v>
      </c>
      <c r="CO139" s="677">
        <v>0</v>
      </c>
      <c r="CP139" s="673">
        <v>0</v>
      </c>
      <c r="CQ139" s="786">
        <f t="shared" si="95"/>
        <v>0</v>
      </c>
      <c r="CR139" s="677">
        <v>0</v>
      </c>
      <c r="CS139" s="673">
        <v>0</v>
      </c>
      <c r="CT139" s="786">
        <f t="shared" si="96"/>
        <v>0</v>
      </c>
      <c r="CU139" s="677">
        <v>0</v>
      </c>
      <c r="CV139" s="673">
        <v>0</v>
      </c>
      <c r="CW139" s="786">
        <f t="shared" si="97"/>
        <v>0</v>
      </c>
      <c r="CX139" s="677">
        <v>0</v>
      </c>
      <c r="CY139" s="673">
        <v>0</v>
      </c>
      <c r="CZ139" s="786">
        <f t="shared" si="98"/>
        <v>0</v>
      </c>
      <c r="DA139" s="676">
        <v>0</v>
      </c>
      <c r="DB139" s="678">
        <v>0</v>
      </c>
      <c r="DC139" s="801" t="str">
        <f t="shared" si="67"/>
        <v>OK!</v>
      </c>
      <c r="DL139" s="681" t="s">
        <v>1756</v>
      </c>
      <c r="DM139" s="682"/>
      <c r="DN139" s="598">
        <v>32</v>
      </c>
      <c r="DO139" s="803">
        <f t="shared" si="99"/>
        <v>0</v>
      </c>
      <c r="DP139" s="803">
        <f t="shared" si="99"/>
        <v>0</v>
      </c>
      <c r="DQ139" s="803">
        <f t="shared" si="99"/>
        <v>0</v>
      </c>
    </row>
    <row r="140" spans="1:121" ht="20.25" customHeight="1">
      <c r="A140" s="1295" t="s">
        <v>1757</v>
      </c>
      <c r="B140" s="1296"/>
      <c r="C140" s="598">
        <v>33</v>
      </c>
      <c r="D140" s="788">
        <f t="shared" si="62"/>
        <v>0</v>
      </c>
      <c r="E140" s="786">
        <f t="shared" si="63"/>
        <v>0</v>
      </c>
      <c r="F140" s="787">
        <f t="shared" si="64"/>
        <v>0</v>
      </c>
      <c r="G140" s="673">
        <v>0</v>
      </c>
      <c r="H140" s="786">
        <f t="shared" si="65"/>
        <v>0</v>
      </c>
      <c r="I140" s="917">
        <v>0</v>
      </c>
      <c r="J140" s="673">
        <v>0</v>
      </c>
      <c r="K140" s="786">
        <f t="shared" si="68"/>
        <v>0</v>
      </c>
      <c r="L140" s="617">
        <v>0</v>
      </c>
      <c r="M140" s="675">
        <v>0</v>
      </c>
      <c r="N140" s="786">
        <f t="shared" si="66"/>
        <v>0</v>
      </c>
      <c r="O140" s="676">
        <v>0</v>
      </c>
      <c r="P140" s="673">
        <v>0</v>
      </c>
      <c r="Q140" s="786">
        <f t="shared" si="69"/>
        <v>0</v>
      </c>
      <c r="R140" s="617">
        <v>0</v>
      </c>
      <c r="S140" s="673">
        <v>0</v>
      </c>
      <c r="T140" s="786">
        <f t="shared" si="70"/>
        <v>0</v>
      </c>
      <c r="U140" s="674">
        <v>0</v>
      </c>
      <c r="V140" s="673">
        <v>0</v>
      </c>
      <c r="W140" s="786">
        <f t="shared" si="71"/>
        <v>0</v>
      </c>
      <c r="X140" s="674">
        <v>0</v>
      </c>
      <c r="Y140" s="673">
        <v>0</v>
      </c>
      <c r="Z140" s="786">
        <f t="shared" si="72"/>
        <v>0</v>
      </c>
      <c r="AA140" s="674">
        <v>0</v>
      </c>
      <c r="AB140" s="673">
        <v>0</v>
      </c>
      <c r="AC140" s="786">
        <f t="shared" si="73"/>
        <v>0</v>
      </c>
      <c r="AD140" s="674">
        <v>0</v>
      </c>
      <c r="AE140" s="673">
        <v>0</v>
      </c>
      <c r="AF140" s="786">
        <f t="shared" si="74"/>
        <v>0</v>
      </c>
      <c r="AG140" s="674">
        <v>0</v>
      </c>
      <c r="AH140" s="673">
        <v>0</v>
      </c>
      <c r="AI140" s="786">
        <f t="shared" si="75"/>
        <v>0</v>
      </c>
      <c r="AJ140" s="674">
        <v>0</v>
      </c>
      <c r="AK140" s="673">
        <v>0</v>
      </c>
      <c r="AL140" s="786">
        <f t="shared" si="76"/>
        <v>0</v>
      </c>
      <c r="AM140" s="674">
        <v>0</v>
      </c>
      <c r="AN140" s="673">
        <v>0</v>
      </c>
      <c r="AO140" s="786">
        <f t="shared" si="77"/>
        <v>0</v>
      </c>
      <c r="AP140" s="674">
        <v>0</v>
      </c>
      <c r="AQ140" s="673">
        <v>0</v>
      </c>
      <c r="AR140" s="786">
        <f t="shared" si="78"/>
        <v>0</v>
      </c>
      <c r="AS140" s="674">
        <v>0</v>
      </c>
      <c r="AT140" s="673">
        <v>0</v>
      </c>
      <c r="AU140" s="786">
        <f t="shared" si="79"/>
        <v>0</v>
      </c>
      <c r="AV140" s="674">
        <v>0</v>
      </c>
      <c r="AW140" s="673">
        <v>0</v>
      </c>
      <c r="AX140" s="786">
        <f t="shared" si="80"/>
        <v>0</v>
      </c>
      <c r="AY140" s="674">
        <v>0</v>
      </c>
      <c r="AZ140" s="673">
        <v>0</v>
      </c>
      <c r="BA140" s="786">
        <f t="shared" si="81"/>
        <v>0</v>
      </c>
      <c r="BB140" s="674">
        <v>0</v>
      </c>
      <c r="BC140" s="673">
        <v>0</v>
      </c>
      <c r="BD140" s="786">
        <f t="shared" si="82"/>
        <v>0</v>
      </c>
      <c r="BE140" s="674">
        <v>0</v>
      </c>
      <c r="BF140" s="673">
        <v>0</v>
      </c>
      <c r="BG140" s="786">
        <f t="shared" si="83"/>
        <v>0</v>
      </c>
      <c r="BH140" s="674">
        <v>0</v>
      </c>
      <c r="BI140" s="673">
        <v>0</v>
      </c>
      <c r="BJ140" s="786">
        <f t="shared" si="84"/>
        <v>0</v>
      </c>
      <c r="BK140" s="674">
        <v>0</v>
      </c>
      <c r="BL140" s="673">
        <v>0</v>
      </c>
      <c r="BM140" s="786">
        <f t="shared" si="85"/>
        <v>0</v>
      </c>
      <c r="BN140" s="674">
        <v>0</v>
      </c>
      <c r="BO140" s="673">
        <v>0</v>
      </c>
      <c r="BP140" s="786">
        <f t="shared" si="86"/>
        <v>0</v>
      </c>
      <c r="BQ140" s="674">
        <v>0</v>
      </c>
      <c r="BR140" s="673">
        <v>0</v>
      </c>
      <c r="BS140" s="786">
        <f t="shared" si="87"/>
        <v>0</v>
      </c>
      <c r="BT140" s="677">
        <v>0</v>
      </c>
      <c r="BU140" s="673">
        <v>0</v>
      </c>
      <c r="BV140" s="786">
        <f t="shared" si="88"/>
        <v>0</v>
      </c>
      <c r="BW140" s="677">
        <v>0</v>
      </c>
      <c r="BX140" s="673">
        <v>0</v>
      </c>
      <c r="BY140" s="786">
        <f t="shared" si="89"/>
        <v>0</v>
      </c>
      <c r="BZ140" s="677">
        <v>0</v>
      </c>
      <c r="CA140" s="673">
        <v>0</v>
      </c>
      <c r="CB140" s="786">
        <f t="shared" si="90"/>
        <v>0</v>
      </c>
      <c r="CC140" s="677">
        <v>0</v>
      </c>
      <c r="CD140" s="673">
        <v>0</v>
      </c>
      <c r="CE140" s="786">
        <f t="shared" si="91"/>
        <v>0</v>
      </c>
      <c r="CF140" s="674">
        <v>0</v>
      </c>
      <c r="CG140" s="673">
        <v>0</v>
      </c>
      <c r="CH140" s="786">
        <f t="shared" si="92"/>
        <v>0</v>
      </c>
      <c r="CI140" s="677">
        <v>0</v>
      </c>
      <c r="CJ140" s="673">
        <v>0</v>
      </c>
      <c r="CK140" s="786">
        <f t="shared" si="93"/>
        <v>0</v>
      </c>
      <c r="CL140" s="677">
        <v>0</v>
      </c>
      <c r="CM140" s="673">
        <v>0</v>
      </c>
      <c r="CN140" s="786">
        <f t="shared" si="94"/>
        <v>0</v>
      </c>
      <c r="CO140" s="677">
        <v>0</v>
      </c>
      <c r="CP140" s="673">
        <v>0</v>
      </c>
      <c r="CQ140" s="786">
        <f t="shared" si="95"/>
        <v>0</v>
      </c>
      <c r="CR140" s="677">
        <v>0</v>
      </c>
      <c r="CS140" s="673">
        <v>0</v>
      </c>
      <c r="CT140" s="786">
        <f t="shared" si="96"/>
        <v>0</v>
      </c>
      <c r="CU140" s="677">
        <v>0</v>
      </c>
      <c r="CV140" s="673">
        <v>0</v>
      </c>
      <c r="CW140" s="786">
        <f t="shared" si="97"/>
        <v>0</v>
      </c>
      <c r="CX140" s="677">
        <v>0</v>
      </c>
      <c r="CY140" s="673">
        <v>0</v>
      </c>
      <c r="CZ140" s="786">
        <f t="shared" si="98"/>
        <v>0</v>
      </c>
      <c r="DA140" s="676">
        <v>0</v>
      </c>
      <c r="DB140" s="678">
        <v>0</v>
      </c>
      <c r="DC140" s="801" t="str">
        <f t="shared" si="67"/>
        <v>OK!</v>
      </c>
      <c r="DL140" s="681" t="s">
        <v>1757</v>
      </c>
      <c r="DM140" s="682"/>
      <c r="DN140" s="598">
        <v>33</v>
      </c>
      <c r="DO140" s="803">
        <f t="shared" ref="DO140:DQ144" si="100">+D221-D140</f>
        <v>0</v>
      </c>
      <c r="DP140" s="803">
        <f t="shared" si="100"/>
        <v>0</v>
      </c>
      <c r="DQ140" s="803">
        <f t="shared" si="100"/>
        <v>0</v>
      </c>
    </row>
    <row r="141" spans="1:121" ht="20.25" customHeight="1">
      <c r="A141" s="1295" t="s">
        <v>1758</v>
      </c>
      <c r="B141" s="1296"/>
      <c r="C141" s="598">
        <v>34</v>
      </c>
      <c r="D141" s="788">
        <f t="shared" si="62"/>
        <v>0</v>
      </c>
      <c r="E141" s="786">
        <f t="shared" si="63"/>
        <v>0</v>
      </c>
      <c r="F141" s="787">
        <f t="shared" si="64"/>
        <v>0</v>
      </c>
      <c r="G141" s="673">
        <v>0</v>
      </c>
      <c r="H141" s="786">
        <f t="shared" si="65"/>
        <v>0</v>
      </c>
      <c r="I141" s="674">
        <v>0</v>
      </c>
      <c r="J141" s="673">
        <v>0</v>
      </c>
      <c r="K141" s="786">
        <f t="shared" si="68"/>
        <v>0</v>
      </c>
      <c r="L141" s="617">
        <v>0</v>
      </c>
      <c r="M141" s="675">
        <v>0</v>
      </c>
      <c r="N141" s="786">
        <f t="shared" si="66"/>
        <v>0</v>
      </c>
      <c r="O141" s="676">
        <v>0</v>
      </c>
      <c r="P141" s="673">
        <v>0</v>
      </c>
      <c r="Q141" s="786">
        <f t="shared" si="69"/>
        <v>0</v>
      </c>
      <c r="R141" s="617">
        <v>0</v>
      </c>
      <c r="S141" s="673">
        <v>0</v>
      </c>
      <c r="T141" s="786">
        <f t="shared" si="70"/>
        <v>0</v>
      </c>
      <c r="U141" s="674">
        <v>0</v>
      </c>
      <c r="V141" s="673">
        <v>0</v>
      </c>
      <c r="W141" s="786">
        <f t="shared" si="71"/>
        <v>0</v>
      </c>
      <c r="X141" s="674">
        <v>0</v>
      </c>
      <c r="Y141" s="673">
        <v>0</v>
      </c>
      <c r="Z141" s="786">
        <f t="shared" si="72"/>
        <v>0</v>
      </c>
      <c r="AA141" s="674">
        <v>0</v>
      </c>
      <c r="AB141" s="673">
        <v>0</v>
      </c>
      <c r="AC141" s="786">
        <f t="shared" si="73"/>
        <v>0</v>
      </c>
      <c r="AD141" s="674">
        <v>0</v>
      </c>
      <c r="AE141" s="673">
        <v>0</v>
      </c>
      <c r="AF141" s="786">
        <f t="shared" si="74"/>
        <v>0</v>
      </c>
      <c r="AG141" s="674">
        <v>0</v>
      </c>
      <c r="AH141" s="673">
        <v>0</v>
      </c>
      <c r="AI141" s="786">
        <f t="shared" si="75"/>
        <v>0</v>
      </c>
      <c r="AJ141" s="674">
        <v>0</v>
      </c>
      <c r="AK141" s="673">
        <v>0</v>
      </c>
      <c r="AL141" s="786">
        <f t="shared" si="76"/>
        <v>0</v>
      </c>
      <c r="AM141" s="674">
        <v>0</v>
      </c>
      <c r="AN141" s="673">
        <v>0</v>
      </c>
      <c r="AO141" s="786">
        <f t="shared" si="77"/>
        <v>0</v>
      </c>
      <c r="AP141" s="674">
        <v>0</v>
      </c>
      <c r="AQ141" s="673">
        <v>0</v>
      </c>
      <c r="AR141" s="786">
        <f t="shared" si="78"/>
        <v>0</v>
      </c>
      <c r="AS141" s="674">
        <v>0</v>
      </c>
      <c r="AT141" s="673">
        <v>0</v>
      </c>
      <c r="AU141" s="786">
        <f t="shared" si="79"/>
        <v>0</v>
      </c>
      <c r="AV141" s="674">
        <v>0</v>
      </c>
      <c r="AW141" s="673">
        <v>0</v>
      </c>
      <c r="AX141" s="786">
        <f t="shared" si="80"/>
        <v>0</v>
      </c>
      <c r="AY141" s="674">
        <v>0</v>
      </c>
      <c r="AZ141" s="673">
        <v>0</v>
      </c>
      <c r="BA141" s="786">
        <f t="shared" si="81"/>
        <v>0</v>
      </c>
      <c r="BB141" s="674">
        <v>0</v>
      </c>
      <c r="BC141" s="673">
        <v>0</v>
      </c>
      <c r="BD141" s="786">
        <f t="shared" si="82"/>
        <v>0</v>
      </c>
      <c r="BE141" s="674">
        <v>0</v>
      </c>
      <c r="BF141" s="673">
        <v>0</v>
      </c>
      <c r="BG141" s="786">
        <f t="shared" si="83"/>
        <v>0</v>
      </c>
      <c r="BH141" s="674">
        <v>0</v>
      </c>
      <c r="BI141" s="673">
        <v>0</v>
      </c>
      <c r="BJ141" s="786">
        <f t="shared" si="84"/>
        <v>0</v>
      </c>
      <c r="BK141" s="674">
        <v>0</v>
      </c>
      <c r="BL141" s="673">
        <v>0</v>
      </c>
      <c r="BM141" s="786">
        <f t="shared" si="85"/>
        <v>0</v>
      </c>
      <c r="BN141" s="674">
        <v>0</v>
      </c>
      <c r="BO141" s="673">
        <v>0</v>
      </c>
      <c r="BP141" s="786">
        <f t="shared" si="86"/>
        <v>0</v>
      </c>
      <c r="BQ141" s="674">
        <v>0</v>
      </c>
      <c r="BR141" s="673">
        <v>0</v>
      </c>
      <c r="BS141" s="786">
        <f t="shared" si="87"/>
        <v>0</v>
      </c>
      <c r="BT141" s="677">
        <v>0</v>
      </c>
      <c r="BU141" s="673">
        <v>0</v>
      </c>
      <c r="BV141" s="786">
        <f t="shared" si="88"/>
        <v>0</v>
      </c>
      <c r="BW141" s="677">
        <v>0</v>
      </c>
      <c r="BX141" s="673">
        <v>0</v>
      </c>
      <c r="BY141" s="786">
        <f t="shared" si="89"/>
        <v>0</v>
      </c>
      <c r="BZ141" s="677">
        <v>0</v>
      </c>
      <c r="CA141" s="673">
        <v>0</v>
      </c>
      <c r="CB141" s="786">
        <f t="shared" si="90"/>
        <v>0</v>
      </c>
      <c r="CC141" s="677">
        <v>0</v>
      </c>
      <c r="CD141" s="673">
        <v>0</v>
      </c>
      <c r="CE141" s="786">
        <f t="shared" si="91"/>
        <v>0</v>
      </c>
      <c r="CF141" s="674">
        <v>0</v>
      </c>
      <c r="CG141" s="673">
        <v>0</v>
      </c>
      <c r="CH141" s="786">
        <f t="shared" si="92"/>
        <v>0</v>
      </c>
      <c r="CI141" s="677">
        <v>0</v>
      </c>
      <c r="CJ141" s="673">
        <v>0</v>
      </c>
      <c r="CK141" s="786">
        <f t="shared" si="93"/>
        <v>0</v>
      </c>
      <c r="CL141" s="677">
        <v>0</v>
      </c>
      <c r="CM141" s="673">
        <v>0</v>
      </c>
      <c r="CN141" s="786">
        <f t="shared" si="94"/>
        <v>0</v>
      </c>
      <c r="CO141" s="677">
        <v>0</v>
      </c>
      <c r="CP141" s="673">
        <v>0</v>
      </c>
      <c r="CQ141" s="786">
        <f t="shared" si="95"/>
        <v>0</v>
      </c>
      <c r="CR141" s="677">
        <v>0</v>
      </c>
      <c r="CS141" s="673">
        <v>0</v>
      </c>
      <c r="CT141" s="786">
        <f t="shared" si="96"/>
        <v>0</v>
      </c>
      <c r="CU141" s="677">
        <v>0</v>
      </c>
      <c r="CV141" s="673">
        <v>0</v>
      </c>
      <c r="CW141" s="786">
        <f t="shared" si="97"/>
        <v>0</v>
      </c>
      <c r="CX141" s="677">
        <v>0</v>
      </c>
      <c r="CY141" s="673">
        <v>0</v>
      </c>
      <c r="CZ141" s="786">
        <f t="shared" si="98"/>
        <v>0</v>
      </c>
      <c r="DA141" s="676">
        <v>0</v>
      </c>
      <c r="DB141" s="678">
        <v>0</v>
      </c>
      <c r="DC141" s="801" t="str">
        <f t="shared" si="67"/>
        <v>OK!</v>
      </c>
      <c r="DL141" s="681" t="s">
        <v>1758</v>
      </c>
      <c r="DM141" s="682"/>
      <c r="DN141" s="598">
        <v>34</v>
      </c>
      <c r="DO141" s="803">
        <f t="shared" si="100"/>
        <v>0</v>
      </c>
      <c r="DP141" s="803">
        <f t="shared" si="100"/>
        <v>0</v>
      </c>
      <c r="DQ141" s="803">
        <f t="shared" si="100"/>
        <v>0</v>
      </c>
    </row>
    <row r="142" spans="1:121" ht="20.25" customHeight="1">
      <c r="A142" s="1295" t="s">
        <v>1759</v>
      </c>
      <c r="B142" s="1296"/>
      <c r="C142" s="598">
        <v>35</v>
      </c>
      <c r="D142" s="788">
        <f t="shared" si="62"/>
        <v>0</v>
      </c>
      <c r="E142" s="786">
        <f t="shared" si="63"/>
        <v>0</v>
      </c>
      <c r="F142" s="787">
        <f t="shared" si="64"/>
        <v>0</v>
      </c>
      <c r="G142" s="673">
        <v>0</v>
      </c>
      <c r="H142" s="786">
        <f t="shared" si="65"/>
        <v>0</v>
      </c>
      <c r="I142" s="674">
        <v>0</v>
      </c>
      <c r="J142" s="673">
        <v>0</v>
      </c>
      <c r="K142" s="786">
        <f t="shared" si="68"/>
        <v>0</v>
      </c>
      <c r="L142" s="617">
        <v>0</v>
      </c>
      <c r="M142" s="675">
        <v>0</v>
      </c>
      <c r="N142" s="786">
        <f t="shared" si="66"/>
        <v>0</v>
      </c>
      <c r="O142" s="676">
        <v>0</v>
      </c>
      <c r="P142" s="673">
        <v>0</v>
      </c>
      <c r="Q142" s="786">
        <f t="shared" si="69"/>
        <v>0</v>
      </c>
      <c r="R142" s="617">
        <v>0</v>
      </c>
      <c r="S142" s="673">
        <v>0</v>
      </c>
      <c r="T142" s="786">
        <f t="shared" si="70"/>
        <v>0</v>
      </c>
      <c r="U142" s="674">
        <v>0</v>
      </c>
      <c r="V142" s="673">
        <v>0</v>
      </c>
      <c r="W142" s="786">
        <f t="shared" si="71"/>
        <v>0</v>
      </c>
      <c r="X142" s="674">
        <v>0</v>
      </c>
      <c r="Y142" s="673">
        <v>0</v>
      </c>
      <c r="Z142" s="786">
        <f t="shared" si="72"/>
        <v>0</v>
      </c>
      <c r="AA142" s="674">
        <v>0</v>
      </c>
      <c r="AB142" s="673">
        <v>0</v>
      </c>
      <c r="AC142" s="786">
        <f t="shared" si="73"/>
        <v>0</v>
      </c>
      <c r="AD142" s="674">
        <v>0</v>
      </c>
      <c r="AE142" s="673">
        <v>0</v>
      </c>
      <c r="AF142" s="786">
        <f t="shared" si="74"/>
        <v>0</v>
      </c>
      <c r="AG142" s="674">
        <v>0</v>
      </c>
      <c r="AH142" s="673">
        <v>0</v>
      </c>
      <c r="AI142" s="786">
        <f t="shared" si="75"/>
        <v>0</v>
      </c>
      <c r="AJ142" s="674">
        <v>0</v>
      </c>
      <c r="AK142" s="673">
        <v>0</v>
      </c>
      <c r="AL142" s="786">
        <f t="shared" si="76"/>
        <v>0</v>
      </c>
      <c r="AM142" s="674">
        <v>0</v>
      </c>
      <c r="AN142" s="673">
        <v>0</v>
      </c>
      <c r="AO142" s="786">
        <f t="shared" si="77"/>
        <v>0</v>
      </c>
      <c r="AP142" s="674">
        <v>0</v>
      </c>
      <c r="AQ142" s="673">
        <v>0</v>
      </c>
      <c r="AR142" s="786">
        <f t="shared" si="78"/>
        <v>0</v>
      </c>
      <c r="AS142" s="674">
        <v>0</v>
      </c>
      <c r="AT142" s="673">
        <v>0</v>
      </c>
      <c r="AU142" s="786">
        <f t="shared" si="79"/>
        <v>0</v>
      </c>
      <c r="AV142" s="674">
        <v>0</v>
      </c>
      <c r="AW142" s="673">
        <v>0</v>
      </c>
      <c r="AX142" s="786">
        <f t="shared" si="80"/>
        <v>0</v>
      </c>
      <c r="AY142" s="674">
        <v>0</v>
      </c>
      <c r="AZ142" s="673">
        <v>0</v>
      </c>
      <c r="BA142" s="786">
        <f t="shared" si="81"/>
        <v>0</v>
      </c>
      <c r="BB142" s="674">
        <v>0</v>
      </c>
      <c r="BC142" s="673">
        <v>0</v>
      </c>
      <c r="BD142" s="786">
        <f t="shared" si="82"/>
        <v>0</v>
      </c>
      <c r="BE142" s="674">
        <v>0</v>
      </c>
      <c r="BF142" s="673">
        <v>0</v>
      </c>
      <c r="BG142" s="786">
        <f t="shared" si="83"/>
        <v>0</v>
      </c>
      <c r="BH142" s="674">
        <v>0</v>
      </c>
      <c r="BI142" s="673">
        <v>0</v>
      </c>
      <c r="BJ142" s="786">
        <f t="shared" si="84"/>
        <v>0</v>
      </c>
      <c r="BK142" s="674">
        <v>0</v>
      </c>
      <c r="BL142" s="673">
        <v>0</v>
      </c>
      <c r="BM142" s="786">
        <f t="shared" si="85"/>
        <v>0</v>
      </c>
      <c r="BN142" s="674">
        <v>0</v>
      </c>
      <c r="BO142" s="673">
        <v>0</v>
      </c>
      <c r="BP142" s="786">
        <f t="shared" si="86"/>
        <v>0</v>
      </c>
      <c r="BQ142" s="674">
        <v>0</v>
      </c>
      <c r="BR142" s="673">
        <v>0</v>
      </c>
      <c r="BS142" s="786">
        <f t="shared" si="87"/>
        <v>0</v>
      </c>
      <c r="BT142" s="677">
        <v>0</v>
      </c>
      <c r="BU142" s="673">
        <v>0</v>
      </c>
      <c r="BV142" s="786">
        <f t="shared" si="88"/>
        <v>0</v>
      </c>
      <c r="BW142" s="677">
        <v>0</v>
      </c>
      <c r="BX142" s="673">
        <v>0</v>
      </c>
      <c r="BY142" s="786">
        <f t="shared" si="89"/>
        <v>0</v>
      </c>
      <c r="BZ142" s="677">
        <v>0</v>
      </c>
      <c r="CA142" s="673">
        <v>0</v>
      </c>
      <c r="CB142" s="786">
        <f t="shared" si="90"/>
        <v>0</v>
      </c>
      <c r="CC142" s="677">
        <v>0</v>
      </c>
      <c r="CD142" s="673">
        <v>0</v>
      </c>
      <c r="CE142" s="786">
        <f t="shared" si="91"/>
        <v>0</v>
      </c>
      <c r="CF142" s="674">
        <v>0</v>
      </c>
      <c r="CG142" s="673">
        <v>0</v>
      </c>
      <c r="CH142" s="786">
        <f t="shared" si="92"/>
        <v>0</v>
      </c>
      <c r="CI142" s="677">
        <v>0</v>
      </c>
      <c r="CJ142" s="673">
        <v>0</v>
      </c>
      <c r="CK142" s="786">
        <f t="shared" si="93"/>
        <v>0</v>
      </c>
      <c r="CL142" s="677">
        <v>0</v>
      </c>
      <c r="CM142" s="673">
        <v>0</v>
      </c>
      <c r="CN142" s="786">
        <f t="shared" si="94"/>
        <v>0</v>
      </c>
      <c r="CO142" s="677">
        <v>0</v>
      </c>
      <c r="CP142" s="673">
        <v>0</v>
      </c>
      <c r="CQ142" s="786">
        <f t="shared" si="95"/>
        <v>0</v>
      </c>
      <c r="CR142" s="677">
        <v>0</v>
      </c>
      <c r="CS142" s="673">
        <v>0</v>
      </c>
      <c r="CT142" s="786">
        <f t="shared" si="96"/>
        <v>0</v>
      </c>
      <c r="CU142" s="677">
        <v>0</v>
      </c>
      <c r="CV142" s="673">
        <v>0</v>
      </c>
      <c r="CW142" s="786">
        <f t="shared" si="97"/>
        <v>0</v>
      </c>
      <c r="CX142" s="677">
        <v>0</v>
      </c>
      <c r="CY142" s="673">
        <v>0</v>
      </c>
      <c r="CZ142" s="786">
        <f t="shared" si="98"/>
        <v>0</v>
      </c>
      <c r="DA142" s="676">
        <v>0</v>
      </c>
      <c r="DB142" s="678">
        <v>0</v>
      </c>
      <c r="DC142" s="801" t="str">
        <f t="shared" si="67"/>
        <v>OK!</v>
      </c>
      <c r="DL142" s="681" t="s">
        <v>1759</v>
      </c>
      <c r="DM142" s="682"/>
      <c r="DN142" s="598">
        <v>35</v>
      </c>
      <c r="DO142" s="803">
        <f t="shared" si="100"/>
        <v>0</v>
      </c>
      <c r="DP142" s="803">
        <f t="shared" si="100"/>
        <v>0</v>
      </c>
      <c r="DQ142" s="803">
        <f t="shared" si="100"/>
        <v>0</v>
      </c>
    </row>
    <row r="143" spans="1:121" ht="20.25" customHeight="1">
      <c r="A143" s="1295" t="s">
        <v>1760</v>
      </c>
      <c r="B143" s="1296"/>
      <c r="C143" s="598">
        <v>36</v>
      </c>
      <c r="D143" s="788">
        <f t="shared" si="62"/>
        <v>0</v>
      </c>
      <c r="E143" s="786">
        <f t="shared" si="63"/>
        <v>0</v>
      </c>
      <c r="F143" s="787">
        <f t="shared" si="64"/>
        <v>0</v>
      </c>
      <c r="G143" s="673">
        <v>0</v>
      </c>
      <c r="H143" s="786">
        <f t="shared" si="65"/>
        <v>0</v>
      </c>
      <c r="I143" s="674">
        <v>0</v>
      </c>
      <c r="J143" s="673">
        <v>0</v>
      </c>
      <c r="K143" s="786">
        <f t="shared" si="68"/>
        <v>0</v>
      </c>
      <c r="L143" s="617">
        <v>0</v>
      </c>
      <c r="M143" s="675">
        <v>0</v>
      </c>
      <c r="N143" s="786">
        <f t="shared" si="66"/>
        <v>0</v>
      </c>
      <c r="O143" s="676">
        <v>0</v>
      </c>
      <c r="P143" s="673">
        <v>0</v>
      </c>
      <c r="Q143" s="786">
        <f t="shared" si="69"/>
        <v>0</v>
      </c>
      <c r="R143" s="617">
        <v>0</v>
      </c>
      <c r="S143" s="673">
        <v>0</v>
      </c>
      <c r="T143" s="786">
        <f t="shared" si="70"/>
        <v>0</v>
      </c>
      <c r="U143" s="674">
        <v>0</v>
      </c>
      <c r="V143" s="673">
        <v>0</v>
      </c>
      <c r="W143" s="786">
        <f t="shared" si="71"/>
        <v>0</v>
      </c>
      <c r="X143" s="674">
        <v>0</v>
      </c>
      <c r="Y143" s="673">
        <v>0</v>
      </c>
      <c r="Z143" s="786">
        <f t="shared" si="72"/>
        <v>0</v>
      </c>
      <c r="AA143" s="674">
        <v>0</v>
      </c>
      <c r="AB143" s="673">
        <v>0</v>
      </c>
      <c r="AC143" s="786">
        <f t="shared" si="73"/>
        <v>0</v>
      </c>
      <c r="AD143" s="674">
        <v>0</v>
      </c>
      <c r="AE143" s="673">
        <v>0</v>
      </c>
      <c r="AF143" s="786">
        <f t="shared" si="74"/>
        <v>0</v>
      </c>
      <c r="AG143" s="674">
        <v>0</v>
      </c>
      <c r="AH143" s="673">
        <v>0</v>
      </c>
      <c r="AI143" s="786">
        <f t="shared" si="75"/>
        <v>0</v>
      </c>
      <c r="AJ143" s="674">
        <v>0</v>
      </c>
      <c r="AK143" s="673">
        <v>0</v>
      </c>
      <c r="AL143" s="786">
        <f t="shared" si="76"/>
        <v>0</v>
      </c>
      <c r="AM143" s="674">
        <v>0</v>
      </c>
      <c r="AN143" s="673">
        <v>0</v>
      </c>
      <c r="AO143" s="786">
        <f t="shared" si="77"/>
        <v>0</v>
      </c>
      <c r="AP143" s="674">
        <v>0</v>
      </c>
      <c r="AQ143" s="673">
        <v>0</v>
      </c>
      <c r="AR143" s="786">
        <f t="shared" si="78"/>
        <v>0</v>
      </c>
      <c r="AS143" s="674">
        <v>0</v>
      </c>
      <c r="AT143" s="673">
        <v>0</v>
      </c>
      <c r="AU143" s="786">
        <f t="shared" si="79"/>
        <v>0</v>
      </c>
      <c r="AV143" s="674">
        <v>0</v>
      </c>
      <c r="AW143" s="673">
        <v>0</v>
      </c>
      <c r="AX143" s="786">
        <f t="shared" si="80"/>
        <v>0</v>
      </c>
      <c r="AY143" s="674">
        <v>0</v>
      </c>
      <c r="AZ143" s="673">
        <v>0</v>
      </c>
      <c r="BA143" s="786">
        <f t="shared" si="81"/>
        <v>0</v>
      </c>
      <c r="BB143" s="674">
        <v>0</v>
      </c>
      <c r="BC143" s="673">
        <v>0</v>
      </c>
      <c r="BD143" s="786">
        <f t="shared" si="82"/>
        <v>0</v>
      </c>
      <c r="BE143" s="674">
        <v>0</v>
      </c>
      <c r="BF143" s="673">
        <v>0</v>
      </c>
      <c r="BG143" s="786">
        <f t="shared" si="83"/>
        <v>0</v>
      </c>
      <c r="BH143" s="674">
        <v>0</v>
      </c>
      <c r="BI143" s="673">
        <v>0</v>
      </c>
      <c r="BJ143" s="786">
        <f t="shared" si="84"/>
        <v>0</v>
      </c>
      <c r="BK143" s="674">
        <v>0</v>
      </c>
      <c r="BL143" s="673">
        <v>0</v>
      </c>
      <c r="BM143" s="786">
        <f t="shared" si="85"/>
        <v>0</v>
      </c>
      <c r="BN143" s="674">
        <v>0</v>
      </c>
      <c r="BO143" s="673">
        <v>0</v>
      </c>
      <c r="BP143" s="786">
        <f t="shared" si="86"/>
        <v>0</v>
      </c>
      <c r="BQ143" s="674">
        <v>0</v>
      </c>
      <c r="BR143" s="673">
        <v>0</v>
      </c>
      <c r="BS143" s="786">
        <f t="shared" si="87"/>
        <v>0</v>
      </c>
      <c r="BT143" s="677">
        <v>0</v>
      </c>
      <c r="BU143" s="673">
        <v>0</v>
      </c>
      <c r="BV143" s="786">
        <f t="shared" si="88"/>
        <v>0</v>
      </c>
      <c r="BW143" s="677">
        <v>0</v>
      </c>
      <c r="BX143" s="673">
        <v>0</v>
      </c>
      <c r="BY143" s="786">
        <f t="shared" si="89"/>
        <v>0</v>
      </c>
      <c r="BZ143" s="677">
        <v>0</v>
      </c>
      <c r="CA143" s="673">
        <v>0</v>
      </c>
      <c r="CB143" s="786">
        <f t="shared" si="90"/>
        <v>0</v>
      </c>
      <c r="CC143" s="677">
        <v>0</v>
      </c>
      <c r="CD143" s="673">
        <v>0</v>
      </c>
      <c r="CE143" s="786">
        <f t="shared" si="91"/>
        <v>0</v>
      </c>
      <c r="CF143" s="674">
        <v>0</v>
      </c>
      <c r="CG143" s="673">
        <v>0</v>
      </c>
      <c r="CH143" s="786">
        <f t="shared" si="92"/>
        <v>0</v>
      </c>
      <c r="CI143" s="677">
        <v>0</v>
      </c>
      <c r="CJ143" s="673">
        <v>0</v>
      </c>
      <c r="CK143" s="786">
        <f t="shared" si="93"/>
        <v>0</v>
      </c>
      <c r="CL143" s="677">
        <v>0</v>
      </c>
      <c r="CM143" s="673">
        <v>0</v>
      </c>
      <c r="CN143" s="786">
        <f t="shared" si="94"/>
        <v>0</v>
      </c>
      <c r="CO143" s="677">
        <v>0</v>
      </c>
      <c r="CP143" s="673">
        <v>0</v>
      </c>
      <c r="CQ143" s="786">
        <f t="shared" si="95"/>
        <v>0</v>
      </c>
      <c r="CR143" s="677">
        <v>0</v>
      </c>
      <c r="CS143" s="673">
        <v>0</v>
      </c>
      <c r="CT143" s="786">
        <f t="shared" si="96"/>
        <v>0</v>
      </c>
      <c r="CU143" s="677">
        <v>0</v>
      </c>
      <c r="CV143" s="673">
        <v>0</v>
      </c>
      <c r="CW143" s="786">
        <f t="shared" si="97"/>
        <v>0</v>
      </c>
      <c r="CX143" s="677">
        <v>0</v>
      </c>
      <c r="CY143" s="673">
        <v>0</v>
      </c>
      <c r="CZ143" s="786">
        <f t="shared" si="98"/>
        <v>0</v>
      </c>
      <c r="DA143" s="676">
        <v>0</v>
      </c>
      <c r="DB143" s="678">
        <v>0</v>
      </c>
      <c r="DC143" s="801" t="str">
        <f t="shared" si="67"/>
        <v>OK!</v>
      </c>
      <c r="DL143" s="681" t="s">
        <v>1760</v>
      </c>
      <c r="DM143" s="682"/>
      <c r="DN143" s="598">
        <v>36</v>
      </c>
      <c r="DO143" s="803">
        <f t="shared" si="100"/>
        <v>0</v>
      </c>
      <c r="DP143" s="803">
        <f t="shared" si="100"/>
        <v>0</v>
      </c>
      <c r="DQ143" s="803">
        <f t="shared" si="100"/>
        <v>0</v>
      </c>
    </row>
    <row r="144" spans="1:121" ht="20.25" customHeight="1">
      <c r="A144" s="1295" t="s">
        <v>1761</v>
      </c>
      <c r="B144" s="1296"/>
      <c r="C144" s="598">
        <v>37</v>
      </c>
      <c r="D144" s="788">
        <f t="shared" si="62"/>
        <v>0</v>
      </c>
      <c r="E144" s="786">
        <f t="shared" si="63"/>
        <v>0</v>
      </c>
      <c r="F144" s="787">
        <f t="shared" si="64"/>
        <v>0</v>
      </c>
      <c r="G144" s="673">
        <v>0</v>
      </c>
      <c r="H144" s="786">
        <f t="shared" si="65"/>
        <v>0</v>
      </c>
      <c r="I144" s="674">
        <v>0</v>
      </c>
      <c r="J144" s="673">
        <v>0</v>
      </c>
      <c r="K144" s="786">
        <f t="shared" si="68"/>
        <v>0</v>
      </c>
      <c r="L144" s="617">
        <v>0</v>
      </c>
      <c r="M144" s="675">
        <v>0</v>
      </c>
      <c r="N144" s="786">
        <f t="shared" si="66"/>
        <v>0</v>
      </c>
      <c r="O144" s="676">
        <v>0</v>
      </c>
      <c r="P144" s="673">
        <v>0</v>
      </c>
      <c r="Q144" s="786">
        <f t="shared" si="69"/>
        <v>0</v>
      </c>
      <c r="R144" s="617">
        <v>0</v>
      </c>
      <c r="S144" s="673">
        <v>0</v>
      </c>
      <c r="T144" s="786">
        <f t="shared" si="70"/>
        <v>0</v>
      </c>
      <c r="U144" s="674">
        <v>0</v>
      </c>
      <c r="V144" s="673">
        <v>0</v>
      </c>
      <c r="W144" s="786">
        <f t="shared" si="71"/>
        <v>0</v>
      </c>
      <c r="X144" s="674">
        <v>0</v>
      </c>
      <c r="Y144" s="673">
        <v>0</v>
      </c>
      <c r="Z144" s="786">
        <f t="shared" si="72"/>
        <v>0</v>
      </c>
      <c r="AA144" s="674">
        <v>0</v>
      </c>
      <c r="AB144" s="673">
        <v>0</v>
      </c>
      <c r="AC144" s="786">
        <f t="shared" si="73"/>
        <v>0</v>
      </c>
      <c r="AD144" s="674">
        <v>0</v>
      </c>
      <c r="AE144" s="673">
        <v>0</v>
      </c>
      <c r="AF144" s="786">
        <f t="shared" si="74"/>
        <v>0</v>
      </c>
      <c r="AG144" s="674">
        <v>0</v>
      </c>
      <c r="AH144" s="673">
        <v>0</v>
      </c>
      <c r="AI144" s="786">
        <f t="shared" si="75"/>
        <v>0</v>
      </c>
      <c r="AJ144" s="674">
        <v>0</v>
      </c>
      <c r="AK144" s="673">
        <v>0</v>
      </c>
      <c r="AL144" s="786">
        <f t="shared" si="76"/>
        <v>0</v>
      </c>
      <c r="AM144" s="674">
        <v>0</v>
      </c>
      <c r="AN144" s="673">
        <v>0</v>
      </c>
      <c r="AO144" s="786">
        <f t="shared" si="77"/>
        <v>0</v>
      </c>
      <c r="AP144" s="674">
        <v>0</v>
      </c>
      <c r="AQ144" s="673">
        <v>0</v>
      </c>
      <c r="AR144" s="786">
        <f t="shared" si="78"/>
        <v>0</v>
      </c>
      <c r="AS144" s="674">
        <v>0</v>
      </c>
      <c r="AT144" s="673">
        <v>0</v>
      </c>
      <c r="AU144" s="786">
        <f t="shared" si="79"/>
        <v>0</v>
      </c>
      <c r="AV144" s="674">
        <v>0</v>
      </c>
      <c r="AW144" s="673">
        <v>0</v>
      </c>
      <c r="AX144" s="786">
        <f t="shared" si="80"/>
        <v>0</v>
      </c>
      <c r="AY144" s="674">
        <v>0</v>
      </c>
      <c r="AZ144" s="673">
        <v>0</v>
      </c>
      <c r="BA144" s="786">
        <f t="shared" si="81"/>
        <v>0</v>
      </c>
      <c r="BB144" s="674">
        <v>0</v>
      </c>
      <c r="BC144" s="673">
        <v>0</v>
      </c>
      <c r="BD144" s="786">
        <f t="shared" si="82"/>
        <v>0</v>
      </c>
      <c r="BE144" s="674">
        <v>0</v>
      </c>
      <c r="BF144" s="673">
        <v>0</v>
      </c>
      <c r="BG144" s="786">
        <f t="shared" si="83"/>
        <v>0</v>
      </c>
      <c r="BH144" s="674">
        <v>0</v>
      </c>
      <c r="BI144" s="673">
        <v>0</v>
      </c>
      <c r="BJ144" s="786">
        <f t="shared" si="84"/>
        <v>0</v>
      </c>
      <c r="BK144" s="674">
        <v>0</v>
      </c>
      <c r="BL144" s="673">
        <v>0</v>
      </c>
      <c r="BM144" s="786">
        <f t="shared" si="85"/>
        <v>0</v>
      </c>
      <c r="BN144" s="674">
        <v>0</v>
      </c>
      <c r="BO144" s="673">
        <v>0</v>
      </c>
      <c r="BP144" s="786">
        <f t="shared" si="86"/>
        <v>0</v>
      </c>
      <c r="BQ144" s="674">
        <v>0</v>
      </c>
      <c r="BR144" s="673">
        <v>0</v>
      </c>
      <c r="BS144" s="786">
        <f t="shared" si="87"/>
        <v>0</v>
      </c>
      <c r="BT144" s="677">
        <v>0</v>
      </c>
      <c r="BU144" s="673">
        <v>0</v>
      </c>
      <c r="BV144" s="786">
        <f t="shared" si="88"/>
        <v>0</v>
      </c>
      <c r="BW144" s="677">
        <v>0</v>
      </c>
      <c r="BX144" s="673">
        <v>0</v>
      </c>
      <c r="BY144" s="786">
        <f t="shared" si="89"/>
        <v>0</v>
      </c>
      <c r="BZ144" s="677">
        <v>0</v>
      </c>
      <c r="CA144" s="673">
        <v>0</v>
      </c>
      <c r="CB144" s="786">
        <f t="shared" si="90"/>
        <v>0</v>
      </c>
      <c r="CC144" s="677">
        <v>0</v>
      </c>
      <c r="CD144" s="673">
        <v>0</v>
      </c>
      <c r="CE144" s="786">
        <f t="shared" si="91"/>
        <v>0</v>
      </c>
      <c r="CF144" s="674">
        <v>0</v>
      </c>
      <c r="CG144" s="673">
        <v>0</v>
      </c>
      <c r="CH144" s="786">
        <f t="shared" si="92"/>
        <v>0</v>
      </c>
      <c r="CI144" s="677">
        <v>0</v>
      </c>
      <c r="CJ144" s="673">
        <v>0</v>
      </c>
      <c r="CK144" s="786">
        <f t="shared" si="93"/>
        <v>0</v>
      </c>
      <c r="CL144" s="677">
        <v>0</v>
      </c>
      <c r="CM144" s="673">
        <v>0</v>
      </c>
      <c r="CN144" s="786">
        <f t="shared" si="94"/>
        <v>0</v>
      </c>
      <c r="CO144" s="677">
        <v>0</v>
      </c>
      <c r="CP144" s="673">
        <v>0</v>
      </c>
      <c r="CQ144" s="786">
        <f t="shared" si="95"/>
        <v>0</v>
      </c>
      <c r="CR144" s="677">
        <v>0</v>
      </c>
      <c r="CS144" s="673">
        <v>0</v>
      </c>
      <c r="CT144" s="786">
        <f t="shared" si="96"/>
        <v>0</v>
      </c>
      <c r="CU144" s="677">
        <v>0</v>
      </c>
      <c r="CV144" s="673">
        <v>0</v>
      </c>
      <c r="CW144" s="786">
        <f t="shared" si="97"/>
        <v>0</v>
      </c>
      <c r="CX144" s="677">
        <v>0</v>
      </c>
      <c r="CY144" s="673">
        <v>0</v>
      </c>
      <c r="CZ144" s="786">
        <f t="shared" si="98"/>
        <v>0</v>
      </c>
      <c r="DA144" s="676">
        <v>0</v>
      </c>
      <c r="DB144" s="678">
        <v>0</v>
      </c>
      <c r="DC144" s="801" t="str">
        <f t="shared" si="67"/>
        <v>OK!</v>
      </c>
      <c r="DL144" s="681" t="s">
        <v>1761</v>
      </c>
      <c r="DM144" s="682"/>
      <c r="DN144" s="598">
        <v>37</v>
      </c>
      <c r="DO144" s="803">
        <f t="shared" si="100"/>
        <v>0</v>
      </c>
      <c r="DP144" s="803">
        <f t="shared" si="100"/>
        <v>0</v>
      </c>
      <c r="DQ144" s="803">
        <f t="shared" si="100"/>
        <v>0</v>
      </c>
    </row>
    <row r="145" spans="1:121" ht="20.25" customHeight="1">
      <c r="A145" s="1295" t="s">
        <v>1762</v>
      </c>
      <c r="B145" s="1296"/>
      <c r="C145" s="598">
        <v>38</v>
      </c>
      <c r="D145" s="788">
        <f t="shared" si="62"/>
        <v>0</v>
      </c>
      <c r="E145" s="786">
        <f t="shared" si="63"/>
        <v>0</v>
      </c>
      <c r="F145" s="787">
        <f t="shared" si="64"/>
        <v>0</v>
      </c>
      <c r="G145" s="673">
        <v>0</v>
      </c>
      <c r="H145" s="786">
        <f t="shared" si="65"/>
        <v>0</v>
      </c>
      <c r="I145" s="917">
        <v>0</v>
      </c>
      <c r="J145" s="673">
        <v>0</v>
      </c>
      <c r="K145" s="786">
        <f t="shared" si="68"/>
        <v>0</v>
      </c>
      <c r="L145" s="617">
        <v>0</v>
      </c>
      <c r="M145" s="675">
        <v>0</v>
      </c>
      <c r="N145" s="786">
        <f t="shared" si="66"/>
        <v>0</v>
      </c>
      <c r="O145" s="676">
        <v>0</v>
      </c>
      <c r="P145" s="673">
        <v>0</v>
      </c>
      <c r="Q145" s="786">
        <f t="shared" si="69"/>
        <v>0</v>
      </c>
      <c r="R145" s="617">
        <v>0</v>
      </c>
      <c r="S145" s="673">
        <v>0</v>
      </c>
      <c r="T145" s="786">
        <f t="shared" si="70"/>
        <v>0</v>
      </c>
      <c r="U145" s="674">
        <v>0</v>
      </c>
      <c r="V145" s="673">
        <v>0</v>
      </c>
      <c r="W145" s="786">
        <f t="shared" si="71"/>
        <v>0</v>
      </c>
      <c r="X145" s="674">
        <v>0</v>
      </c>
      <c r="Y145" s="673">
        <v>0</v>
      </c>
      <c r="Z145" s="786">
        <f t="shared" si="72"/>
        <v>0</v>
      </c>
      <c r="AA145" s="674">
        <v>0</v>
      </c>
      <c r="AB145" s="673">
        <v>0</v>
      </c>
      <c r="AC145" s="786">
        <f t="shared" si="73"/>
        <v>0</v>
      </c>
      <c r="AD145" s="674">
        <v>0</v>
      </c>
      <c r="AE145" s="673">
        <v>0</v>
      </c>
      <c r="AF145" s="786">
        <f t="shared" si="74"/>
        <v>0</v>
      </c>
      <c r="AG145" s="674">
        <v>0</v>
      </c>
      <c r="AH145" s="673">
        <v>0</v>
      </c>
      <c r="AI145" s="786">
        <f t="shared" si="75"/>
        <v>0</v>
      </c>
      <c r="AJ145" s="674">
        <v>0</v>
      </c>
      <c r="AK145" s="673">
        <v>0</v>
      </c>
      <c r="AL145" s="786">
        <f t="shared" si="76"/>
        <v>0</v>
      </c>
      <c r="AM145" s="674">
        <v>0</v>
      </c>
      <c r="AN145" s="673">
        <v>0</v>
      </c>
      <c r="AO145" s="786">
        <f t="shared" si="77"/>
        <v>0</v>
      </c>
      <c r="AP145" s="674">
        <v>0</v>
      </c>
      <c r="AQ145" s="673">
        <v>0</v>
      </c>
      <c r="AR145" s="786">
        <f t="shared" si="78"/>
        <v>0</v>
      </c>
      <c r="AS145" s="674">
        <v>0</v>
      </c>
      <c r="AT145" s="673">
        <v>0</v>
      </c>
      <c r="AU145" s="786">
        <f t="shared" si="79"/>
        <v>0</v>
      </c>
      <c r="AV145" s="674">
        <v>0</v>
      </c>
      <c r="AW145" s="673">
        <v>0</v>
      </c>
      <c r="AX145" s="786">
        <f t="shared" si="80"/>
        <v>0</v>
      </c>
      <c r="AY145" s="674">
        <v>0</v>
      </c>
      <c r="AZ145" s="673">
        <v>0</v>
      </c>
      <c r="BA145" s="786">
        <f t="shared" si="81"/>
        <v>0</v>
      </c>
      <c r="BB145" s="674">
        <v>0</v>
      </c>
      <c r="BC145" s="673">
        <v>0</v>
      </c>
      <c r="BD145" s="786">
        <f t="shared" si="82"/>
        <v>0</v>
      </c>
      <c r="BE145" s="674">
        <v>0</v>
      </c>
      <c r="BF145" s="673">
        <v>0</v>
      </c>
      <c r="BG145" s="786">
        <f t="shared" si="83"/>
        <v>0</v>
      </c>
      <c r="BH145" s="674">
        <v>0</v>
      </c>
      <c r="BI145" s="673">
        <v>0</v>
      </c>
      <c r="BJ145" s="786">
        <f t="shared" si="84"/>
        <v>0</v>
      </c>
      <c r="BK145" s="674">
        <v>0</v>
      </c>
      <c r="BL145" s="673">
        <v>0</v>
      </c>
      <c r="BM145" s="786">
        <f t="shared" si="85"/>
        <v>0</v>
      </c>
      <c r="BN145" s="674">
        <v>0</v>
      </c>
      <c r="BO145" s="673">
        <v>0</v>
      </c>
      <c r="BP145" s="786">
        <f t="shared" si="86"/>
        <v>0</v>
      </c>
      <c r="BQ145" s="674">
        <v>0</v>
      </c>
      <c r="BR145" s="673">
        <v>0</v>
      </c>
      <c r="BS145" s="786">
        <f t="shared" si="87"/>
        <v>0</v>
      </c>
      <c r="BT145" s="677">
        <v>0</v>
      </c>
      <c r="BU145" s="673">
        <v>0</v>
      </c>
      <c r="BV145" s="786">
        <f t="shared" si="88"/>
        <v>0</v>
      </c>
      <c r="BW145" s="677">
        <v>0</v>
      </c>
      <c r="BX145" s="673">
        <v>0</v>
      </c>
      <c r="BY145" s="786">
        <f t="shared" si="89"/>
        <v>0</v>
      </c>
      <c r="BZ145" s="677">
        <v>0</v>
      </c>
      <c r="CA145" s="673">
        <v>0</v>
      </c>
      <c r="CB145" s="786">
        <f t="shared" si="90"/>
        <v>0</v>
      </c>
      <c r="CC145" s="677">
        <v>0</v>
      </c>
      <c r="CD145" s="673">
        <v>0</v>
      </c>
      <c r="CE145" s="786">
        <f t="shared" si="91"/>
        <v>0</v>
      </c>
      <c r="CF145" s="674">
        <v>0</v>
      </c>
      <c r="CG145" s="673">
        <v>0</v>
      </c>
      <c r="CH145" s="786">
        <f t="shared" si="92"/>
        <v>0</v>
      </c>
      <c r="CI145" s="677">
        <v>0</v>
      </c>
      <c r="CJ145" s="673">
        <v>0</v>
      </c>
      <c r="CK145" s="786">
        <f t="shared" si="93"/>
        <v>0</v>
      </c>
      <c r="CL145" s="677">
        <v>0</v>
      </c>
      <c r="CM145" s="673">
        <v>0</v>
      </c>
      <c r="CN145" s="786">
        <f t="shared" si="94"/>
        <v>0</v>
      </c>
      <c r="CO145" s="677">
        <v>0</v>
      </c>
      <c r="CP145" s="673">
        <v>0</v>
      </c>
      <c r="CQ145" s="786">
        <f t="shared" si="95"/>
        <v>0</v>
      </c>
      <c r="CR145" s="677">
        <v>0</v>
      </c>
      <c r="CS145" s="673">
        <v>0</v>
      </c>
      <c r="CT145" s="786">
        <f t="shared" si="96"/>
        <v>0</v>
      </c>
      <c r="CU145" s="677">
        <v>0</v>
      </c>
      <c r="CV145" s="673">
        <v>0</v>
      </c>
      <c r="CW145" s="786">
        <f t="shared" si="97"/>
        <v>0</v>
      </c>
      <c r="CX145" s="677">
        <v>0</v>
      </c>
      <c r="CY145" s="673">
        <v>0</v>
      </c>
      <c r="CZ145" s="786">
        <f t="shared" si="98"/>
        <v>0</v>
      </c>
      <c r="DA145" s="676">
        <v>0</v>
      </c>
      <c r="DB145" s="678">
        <v>0</v>
      </c>
      <c r="DC145" s="801" t="str">
        <f t="shared" si="67"/>
        <v>OK!</v>
      </c>
      <c r="DL145" s="681" t="s">
        <v>1762</v>
      </c>
      <c r="DM145" s="682"/>
      <c r="DN145" s="598">
        <v>38</v>
      </c>
      <c r="DO145" s="803">
        <f t="shared" ref="DO145:DQ177" si="101">+D227-D145</f>
        <v>0</v>
      </c>
      <c r="DP145" s="803">
        <f t="shared" si="101"/>
        <v>0</v>
      </c>
      <c r="DQ145" s="803">
        <f t="shared" si="101"/>
        <v>0</v>
      </c>
    </row>
    <row r="146" spans="1:121" ht="20.25" customHeight="1">
      <c r="A146" s="1295" t="s">
        <v>1763</v>
      </c>
      <c r="B146" s="1296"/>
      <c r="C146" s="598">
        <v>39</v>
      </c>
      <c r="D146" s="788">
        <f t="shared" si="62"/>
        <v>0</v>
      </c>
      <c r="E146" s="786">
        <f t="shared" si="63"/>
        <v>0</v>
      </c>
      <c r="F146" s="787">
        <f t="shared" si="64"/>
        <v>0</v>
      </c>
      <c r="G146" s="673">
        <v>0</v>
      </c>
      <c r="H146" s="786">
        <f t="shared" si="65"/>
        <v>0</v>
      </c>
      <c r="I146" s="674">
        <v>0</v>
      </c>
      <c r="J146" s="673">
        <v>0</v>
      </c>
      <c r="K146" s="786">
        <f t="shared" si="68"/>
        <v>0</v>
      </c>
      <c r="L146" s="617">
        <v>0</v>
      </c>
      <c r="M146" s="675">
        <v>0</v>
      </c>
      <c r="N146" s="786">
        <f t="shared" si="66"/>
        <v>0</v>
      </c>
      <c r="O146" s="676">
        <v>0</v>
      </c>
      <c r="P146" s="673">
        <v>0</v>
      </c>
      <c r="Q146" s="786">
        <f t="shared" si="69"/>
        <v>0</v>
      </c>
      <c r="R146" s="617">
        <v>0</v>
      </c>
      <c r="S146" s="673">
        <v>0</v>
      </c>
      <c r="T146" s="786">
        <f t="shared" si="70"/>
        <v>0</v>
      </c>
      <c r="U146" s="674">
        <v>0</v>
      </c>
      <c r="V146" s="673">
        <v>0</v>
      </c>
      <c r="W146" s="786">
        <f t="shared" si="71"/>
        <v>0</v>
      </c>
      <c r="X146" s="674">
        <v>0</v>
      </c>
      <c r="Y146" s="673">
        <v>0</v>
      </c>
      <c r="Z146" s="786">
        <f t="shared" si="72"/>
        <v>0</v>
      </c>
      <c r="AA146" s="674">
        <v>0</v>
      </c>
      <c r="AB146" s="673">
        <v>0</v>
      </c>
      <c r="AC146" s="786">
        <f t="shared" si="73"/>
        <v>0</v>
      </c>
      <c r="AD146" s="674">
        <v>0</v>
      </c>
      <c r="AE146" s="673">
        <v>0</v>
      </c>
      <c r="AF146" s="786">
        <f t="shared" si="74"/>
        <v>0</v>
      </c>
      <c r="AG146" s="674">
        <v>0</v>
      </c>
      <c r="AH146" s="673">
        <v>0</v>
      </c>
      <c r="AI146" s="786">
        <f t="shared" si="75"/>
        <v>0</v>
      </c>
      <c r="AJ146" s="674">
        <v>0</v>
      </c>
      <c r="AK146" s="673">
        <v>0</v>
      </c>
      <c r="AL146" s="786">
        <f t="shared" si="76"/>
        <v>0</v>
      </c>
      <c r="AM146" s="674">
        <v>0</v>
      </c>
      <c r="AN146" s="673">
        <v>0</v>
      </c>
      <c r="AO146" s="786">
        <f t="shared" si="77"/>
        <v>0</v>
      </c>
      <c r="AP146" s="674">
        <v>0</v>
      </c>
      <c r="AQ146" s="673">
        <v>0</v>
      </c>
      <c r="AR146" s="786">
        <f t="shared" si="78"/>
        <v>0</v>
      </c>
      <c r="AS146" s="674">
        <v>0</v>
      </c>
      <c r="AT146" s="673">
        <v>0</v>
      </c>
      <c r="AU146" s="786">
        <f t="shared" si="79"/>
        <v>0</v>
      </c>
      <c r="AV146" s="674">
        <v>0</v>
      </c>
      <c r="AW146" s="673">
        <v>0</v>
      </c>
      <c r="AX146" s="786">
        <f t="shared" si="80"/>
        <v>0</v>
      </c>
      <c r="AY146" s="674">
        <v>0</v>
      </c>
      <c r="AZ146" s="673">
        <v>0</v>
      </c>
      <c r="BA146" s="786">
        <f t="shared" si="81"/>
        <v>0</v>
      </c>
      <c r="BB146" s="674">
        <v>0</v>
      </c>
      <c r="BC146" s="673">
        <v>0</v>
      </c>
      <c r="BD146" s="786">
        <f t="shared" si="82"/>
        <v>0</v>
      </c>
      <c r="BE146" s="674">
        <v>0</v>
      </c>
      <c r="BF146" s="673">
        <v>0</v>
      </c>
      <c r="BG146" s="786">
        <f t="shared" si="83"/>
        <v>0</v>
      </c>
      <c r="BH146" s="674">
        <v>0</v>
      </c>
      <c r="BI146" s="673">
        <v>0</v>
      </c>
      <c r="BJ146" s="786">
        <f t="shared" si="84"/>
        <v>0</v>
      </c>
      <c r="BK146" s="674">
        <v>0</v>
      </c>
      <c r="BL146" s="673">
        <v>0</v>
      </c>
      <c r="BM146" s="786">
        <f t="shared" si="85"/>
        <v>0</v>
      </c>
      <c r="BN146" s="674">
        <v>0</v>
      </c>
      <c r="BO146" s="673">
        <v>0</v>
      </c>
      <c r="BP146" s="786">
        <f t="shared" si="86"/>
        <v>0</v>
      </c>
      <c r="BQ146" s="674">
        <v>0</v>
      </c>
      <c r="BR146" s="673">
        <v>0</v>
      </c>
      <c r="BS146" s="786">
        <f t="shared" si="87"/>
        <v>0</v>
      </c>
      <c r="BT146" s="677">
        <v>0</v>
      </c>
      <c r="BU146" s="673">
        <v>0</v>
      </c>
      <c r="BV146" s="786">
        <f t="shared" si="88"/>
        <v>0</v>
      </c>
      <c r="BW146" s="677">
        <v>0</v>
      </c>
      <c r="BX146" s="673">
        <v>0</v>
      </c>
      <c r="BY146" s="786">
        <f t="shared" si="89"/>
        <v>0</v>
      </c>
      <c r="BZ146" s="677">
        <v>0</v>
      </c>
      <c r="CA146" s="673">
        <v>0</v>
      </c>
      <c r="CB146" s="786">
        <f t="shared" si="90"/>
        <v>0</v>
      </c>
      <c r="CC146" s="677">
        <v>0</v>
      </c>
      <c r="CD146" s="673">
        <v>0</v>
      </c>
      <c r="CE146" s="786">
        <f t="shared" si="91"/>
        <v>0</v>
      </c>
      <c r="CF146" s="674">
        <v>0</v>
      </c>
      <c r="CG146" s="673">
        <v>0</v>
      </c>
      <c r="CH146" s="786">
        <f t="shared" si="92"/>
        <v>0</v>
      </c>
      <c r="CI146" s="677">
        <v>0</v>
      </c>
      <c r="CJ146" s="673">
        <v>0</v>
      </c>
      <c r="CK146" s="786">
        <f t="shared" si="93"/>
        <v>0</v>
      </c>
      <c r="CL146" s="677">
        <v>0</v>
      </c>
      <c r="CM146" s="673">
        <v>0</v>
      </c>
      <c r="CN146" s="786">
        <f t="shared" si="94"/>
        <v>0</v>
      </c>
      <c r="CO146" s="677">
        <v>0</v>
      </c>
      <c r="CP146" s="673">
        <v>0</v>
      </c>
      <c r="CQ146" s="786">
        <f t="shared" si="95"/>
        <v>0</v>
      </c>
      <c r="CR146" s="677">
        <v>0</v>
      </c>
      <c r="CS146" s="673">
        <v>0</v>
      </c>
      <c r="CT146" s="786">
        <f t="shared" si="96"/>
        <v>0</v>
      </c>
      <c r="CU146" s="677">
        <v>0</v>
      </c>
      <c r="CV146" s="673">
        <v>0</v>
      </c>
      <c r="CW146" s="786">
        <f t="shared" si="97"/>
        <v>0</v>
      </c>
      <c r="CX146" s="677">
        <v>0</v>
      </c>
      <c r="CY146" s="673">
        <v>0</v>
      </c>
      <c r="CZ146" s="786">
        <f t="shared" si="98"/>
        <v>0</v>
      </c>
      <c r="DA146" s="676">
        <v>0</v>
      </c>
      <c r="DB146" s="678">
        <v>0</v>
      </c>
      <c r="DC146" s="801" t="str">
        <f t="shared" si="67"/>
        <v>OK!</v>
      </c>
      <c r="DL146" s="681" t="s">
        <v>1763</v>
      </c>
      <c r="DM146" s="682"/>
      <c r="DN146" s="598">
        <v>39</v>
      </c>
      <c r="DO146" s="803">
        <f t="shared" si="101"/>
        <v>0</v>
      </c>
      <c r="DP146" s="803">
        <f t="shared" si="101"/>
        <v>0</v>
      </c>
      <c r="DQ146" s="803">
        <f t="shared" si="101"/>
        <v>0</v>
      </c>
    </row>
    <row r="147" spans="1:121" ht="20.25" customHeight="1">
      <c r="A147" s="1295" t="s">
        <v>1764</v>
      </c>
      <c r="B147" s="1296"/>
      <c r="C147" s="598">
        <v>40</v>
      </c>
      <c r="D147" s="788">
        <f t="shared" si="62"/>
        <v>0</v>
      </c>
      <c r="E147" s="786">
        <f t="shared" si="63"/>
        <v>0</v>
      </c>
      <c r="F147" s="787">
        <f t="shared" si="64"/>
        <v>0</v>
      </c>
      <c r="G147" s="673">
        <v>0</v>
      </c>
      <c r="H147" s="786">
        <f t="shared" si="65"/>
        <v>0</v>
      </c>
      <c r="I147" s="674">
        <v>0</v>
      </c>
      <c r="J147" s="673">
        <v>0</v>
      </c>
      <c r="K147" s="786">
        <f t="shared" si="68"/>
        <v>0</v>
      </c>
      <c r="L147" s="617">
        <v>0</v>
      </c>
      <c r="M147" s="675">
        <v>0</v>
      </c>
      <c r="N147" s="786">
        <f t="shared" si="66"/>
        <v>0</v>
      </c>
      <c r="O147" s="676">
        <v>0</v>
      </c>
      <c r="P147" s="673">
        <v>0</v>
      </c>
      <c r="Q147" s="786">
        <f t="shared" si="69"/>
        <v>0</v>
      </c>
      <c r="R147" s="617">
        <v>0</v>
      </c>
      <c r="S147" s="673">
        <v>0</v>
      </c>
      <c r="T147" s="786">
        <f t="shared" si="70"/>
        <v>0</v>
      </c>
      <c r="U147" s="674">
        <v>0</v>
      </c>
      <c r="V147" s="673">
        <v>0</v>
      </c>
      <c r="W147" s="786">
        <f t="shared" si="71"/>
        <v>0</v>
      </c>
      <c r="X147" s="674">
        <v>0</v>
      </c>
      <c r="Y147" s="673">
        <v>0</v>
      </c>
      <c r="Z147" s="786">
        <f t="shared" si="72"/>
        <v>0</v>
      </c>
      <c r="AA147" s="674">
        <v>0</v>
      </c>
      <c r="AB147" s="673">
        <v>0</v>
      </c>
      <c r="AC147" s="786">
        <f t="shared" si="73"/>
        <v>0</v>
      </c>
      <c r="AD147" s="674">
        <v>0</v>
      </c>
      <c r="AE147" s="673">
        <v>0</v>
      </c>
      <c r="AF147" s="786">
        <f t="shared" si="74"/>
        <v>0</v>
      </c>
      <c r="AG147" s="674">
        <v>0</v>
      </c>
      <c r="AH147" s="673">
        <v>0</v>
      </c>
      <c r="AI147" s="786">
        <f t="shared" si="75"/>
        <v>0</v>
      </c>
      <c r="AJ147" s="674">
        <v>0</v>
      </c>
      <c r="AK147" s="673">
        <v>0</v>
      </c>
      <c r="AL147" s="786">
        <f t="shared" si="76"/>
        <v>0</v>
      </c>
      <c r="AM147" s="674">
        <v>0</v>
      </c>
      <c r="AN147" s="673">
        <v>0</v>
      </c>
      <c r="AO147" s="786">
        <f t="shared" si="77"/>
        <v>0</v>
      </c>
      <c r="AP147" s="674">
        <v>0</v>
      </c>
      <c r="AQ147" s="673">
        <v>0</v>
      </c>
      <c r="AR147" s="786">
        <f t="shared" si="78"/>
        <v>0</v>
      </c>
      <c r="AS147" s="674">
        <v>0</v>
      </c>
      <c r="AT147" s="673">
        <v>0</v>
      </c>
      <c r="AU147" s="786">
        <f t="shared" si="79"/>
        <v>0</v>
      </c>
      <c r="AV147" s="674">
        <v>0</v>
      </c>
      <c r="AW147" s="673">
        <v>0</v>
      </c>
      <c r="AX147" s="786">
        <f t="shared" si="80"/>
        <v>0</v>
      </c>
      <c r="AY147" s="674">
        <v>0</v>
      </c>
      <c r="AZ147" s="673">
        <v>0</v>
      </c>
      <c r="BA147" s="786">
        <f t="shared" si="81"/>
        <v>0</v>
      </c>
      <c r="BB147" s="674">
        <v>0</v>
      </c>
      <c r="BC147" s="673">
        <v>0</v>
      </c>
      <c r="BD147" s="786">
        <f t="shared" si="82"/>
        <v>0</v>
      </c>
      <c r="BE147" s="674">
        <v>0</v>
      </c>
      <c r="BF147" s="673">
        <v>0</v>
      </c>
      <c r="BG147" s="786">
        <f t="shared" si="83"/>
        <v>0</v>
      </c>
      <c r="BH147" s="674">
        <v>0</v>
      </c>
      <c r="BI147" s="673">
        <v>0</v>
      </c>
      <c r="BJ147" s="786">
        <f t="shared" si="84"/>
        <v>0</v>
      </c>
      <c r="BK147" s="674">
        <v>0</v>
      </c>
      <c r="BL147" s="673">
        <v>0</v>
      </c>
      <c r="BM147" s="786">
        <f t="shared" si="85"/>
        <v>0</v>
      </c>
      <c r="BN147" s="674">
        <v>0</v>
      </c>
      <c r="BO147" s="673">
        <v>0</v>
      </c>
      <c r="BP147" s="786">
        <f t="shared" si="86"/>
        <v>0</v>
      </c>
      <c r="BQ147" s="674">
        <v>0</v>
      </c>
      <c r="BR147" s="673">
        <v>0</v>
      </c>
      <c r="BS147" s="786">
        <f t="shared" si="87"/>
        <v>0</v>
      </c>
      <c r="BT147" s="677">
        <v>0</v>
      </c>
      <c r="BU147" s="673">
        <v>0</v>
      </c>
      <c r="BV147" s="786">
        <f t="shared" si="88"/>
        <v>0</v>
      </c>
      <c r="BW147" s="677">
        <v>0</v>
      </c>
      <c r="BX147" s="673">
        <v>0</v>
      </c>
      <c r="BY147" s="786">
        <f t="shared" si="89"/>
        <v>0</v>
      </c>
      <c r="BZ147" s="677">
        <v>0</v>
      </c>
      <c r="CA147" s="673">
        <v>0</v>
      </c>
      <c r="CB147" s="786">
        <f t="shared" si="90"/>
        <v>0</v>
      </c>
      <c r="CC147" s="677">
        <v>0</v>
      </c>
      <c r="CD147" s="673">
        <v>0</v>
      </c>
      <c r="CE147" s="786">
        <f t="shared" si="91"/>
        <v>0</v>
      </c>
      <c r="CF147" s="674">
        <v>0</v>
      </c>
      <c r="CG147" s="673">
        <v>0</v>
      </c>
      <c r="CH147" s="786">
        <f t="shared" si="92"/>
        <v>0</v>
      </c>
      <c r="CI147" s="677">
        <v>0</v>
      </c>
      <c r="CJ147" s="673">
        <v>0</v>
      </c>
      <c r="CK147" s="786">
        <f t="shared" si="93"/>
        <v>0</v>
      </c>
      <c r="CL147" s="677">
        <v>0</v>
      </c>
      <c r="CM147" s="673">
        <v>0</v>
      </c>
      <c r="CN147" s="786">
        <f t="shared" si="94"/>
        <v>0</v>
      </c>
      <c r="CO147" s="677">
        <v>0</v>
      </c>
      <c r="CP147" s="673">
        <v>0</v>
      </c>
      <c r="CQ147" s="786">
        <f t="shared" si="95"/>
        <v>0</v>
      </c>
      <c r="CR147" s="677">
        <v>0</v>
      </c>
      <c r="CS147" s="673">
        <v>0</v>
      </c>
      <c r="CT147" s="786">
        <f t="shared" si="96"/>
        <v>0</v>
      </c>
      <c r="CU147" s="677">
        <v>0</v>
      </c>
      <c r="CV147" s="673">
        <v>0</v>
      </c>
      <c r="CW147" s="786">
        <f t="shared" si="97"/>
        <v>0</v>
      </c>
      <c r="CX147" s="677">
        <v>0</v>
      </c>
      <c r="CY147" s="673">
        <v>0</v>
      </c>
      <c r="CZ147" s="786">
        <f t="shared" si="98"/>
        <v>0</v>
      </c>
      <c r="DA147" s="676">
        <v>0</v>
      </c>
      <c r="DB147" s="678">
        <v>0</v>
      </c>
      <c r="DC147" s="801" t="str">
        <f t="shared" si="67"/>
        <v>OK!</v>
      </c>
      <c r="DL147" s="681" t="s">
        <v>1764</v>
      </c>
      <c r="DM147" s="682"/>
      <c r="DN147" s="598">
        <v>40</v>
      </c>
      <c r="DO147" s="803">
        <f t="shared" si="101"/>
        <v>0</v>
      </c>
      <c r="DP147" s="803">
        <f t="shared" si="101"/>
        <v>0</v>
      </c>
      <c r="DQ147" s="803">
        <f t="shared" si="101"/>
        <v>0</v>
      </c>
    </row>
    <row r="148" spans="1:121" ht="20.25" customHeight="1">
      <c r="A148" s="1295" t="s">
        <v>1765</v>
      </c>
      <c r="B148" s="1296"/>
      <c r="C148" s="598">
        <v>41</v>
      </c>
      <c r="D148" s="788">
        <f t="shared" si="62"/>
        <v>0</v>
      </c>
      <c r="E148" s="786">
        <f t="shared" si="63"/>
        <v>0</v>
      </c>
      <c r="F148" s="787">
        <f t="shared" si="64"/>
        <v>0</v>
      </c>
      <c r="G148" s="673">
        <v>0</v>
      </c>
      <c r="H148" s="786">
        <f t="shared" si="65"/>
        <v>0</v>
      </c>
      <c r="I148" s="674">
        <v>0</v>
      </c>
      <c r="J148" s="673">
        <v>0</v>
      </c>
      <c r="K148" s="786">
        <f t="shared" si="68"/>
        <v>0</v>
      </c>
      <c r="L148" s="617">
        <v>0</v>
      </c>
      <c r="M148" s="675">
        <v>0</v>
      </c>
      <c r="N148" s="786">
        <f t="shared" si="66"/>
        <v>0</v>
      </c>
      <c r="O148" s="676">
        <v>0</v>
      </c>
      <c r="P148" s="673">
        <v>0</v>
      </c>
      <c r="Q148" s="786">
        <f t="shared" si="69"/>
        <v>0</v>
      </c>
      <c r="R148" s="617">
        <v>0</v>
      </c>
      <c r="S148" s="673">
        <v>0</v>
      </c>
      <c r="T148" s="786">
        <f t="shared" si="70"/>
        <v>0</v>
      </c>
      <c r="U148" s="674">
        <v>0</v>
      </c>
      <c r="V148" s="673">
        <v>0</v>
      </c>
      <c r="W148" s="786">
        <f t="shared" si="71"/>
        <v>0</v>
      </c>
      <c r="X148" s="674">
        <v>0</v>
      </c>
      <c r="Y148" s="673">
        <v>0</v>
      </c>
      <c r="Z148" s="786">
        <f t="shared" si="72"/>
        <v>0</v>
      </c>
      <c r="AA148" s="674">
        <v>0</v>
      </c>
      <c r="AB148" s="673">
        <v>0</v>
      </c>
      <c r="AC148" s="786">
        <f t="shared" si="73"/>
        <v>0</v>
      </c>
      <c r="AD148" s="674">
        <v>0</v>
      </c>
      <c r="AE148" s="673">
        <v>0</v>
      </c>
      <c r="AF148" s="786">
        <f t="shared" si="74"/>
        <v>0</v>
      </c>
      <c r="AG148" s="674">
        <v>0</v>
      </c>
      <c r="AH148" s="673">
        <v>0</v>
      </c>
      <c r="AI148" s="786">
        <f t="shared" si="75"/>
        <v>0</v>
      </c>
      <c r="AJ148" s="674">
        <v>0</v>
      </c>
      <c r="AK148" s="673">
        <v>0</v>
      </c>
      <c r="AL148" s="786">
        <f t="shared" si="76"/>
        <v>0</v>
      </c>
      <c r="AM148" s="674">
        <v>0</v>
      </c>
      <c r="AN148" s="673">
        <v>0</v>
      </c>
      <c r="AO148" s="786">
        <f t="shared" si="77"/>
        <v>0</v>
      </c>
      <c r="AP148" s="674">
        <v>0</v>
      </c>
      <c r="AQ148" s="673">
        <v>0</v>
      </c>
      <c r="AR148" s="786">
        <f t="shared" si="78"/>
        <v>0</v>
      </c>
      <c r="AS148" s="674">
        <v>0</v>
      </c>
      <c r="AT148" s="673">
        <v>0</v>
      </c>
      <c r="AU148" s="786">
        <f t="shared" si="79"/>
        <v>0</v>
      </c>
      <c r="AV148" s="674">
        <v>0</v>
      </c>
      <c r="AW148" s="673">
        <v>0</v>
      </c>
      <c r="AX148" s="786">
        <f t="shared" si="80"/>
        <v>0</v>
      </c>
      <c r="AY148" s="674">
        <v>0</v>
      </c>
      <c r="AZ148" s="673">
        <v>0</v>
      </c>
      <c r="BA148" s="786">
        <f t="shared" si="81"/>
        <v>0</v>
      </c>
      <c r="BB148" s="674">
        <v>0</v>
      </c>
      <c r="BC148" s="673">
        <v>0</v>
      </c>
      <c r="BD148" s="786">
        <f t="shared" si="82"/>
        <v>0</v>
      </c>
      <c r="BE148" s="674">
        <v>0</v>
      </c>
      <c r="BF148" s="673">
        <v>0</v>
      </c>
      <c r="BG148" s="786">
        <f t="shared" si="83"/>
        <v>0</v>
      </c>
      <c r="BH148" s="674">
        <v>0</v>
      </c>
      <c r="BI148" s="673">
        <v>0</v>
      </c>
      <c r="BJ148" s="786">
        <f t="shared" si="84"/>
        <v>0</v>
      </c>
      <c r="BK148" s="674">
        <v>0</v>
      </c>
      <c r="BL148" s="673">
        <v>0</v>
      </c>
      <c r="BM148" s="786">
        <f t="shared" si="85"/>
        <v>0</v>
      </c>
      <c r="BN148" s="674">
        <v>0</v>
      </c>
      <c r="BO148" s="673">
        <v>0</v>
      </c>
      <c r="BP148" s="786">
        <f t="shared" si="86"/>
        <v>0</v>
      </c>
      <c r="BQ148" s="674">
        <v>0</v>
      </c>
      <c r="BR148" s="673">
        <v>0</v>
      </c>
      <c r="BS148" s="786">
        <f t="shared" si="87"/>
        <v>0</v>
      </c>
      <c r="BT148" s="677">
        <v>0</v>
      </c>
      <c r="BU148" s="673">
        <v>0</v>
      </c>
      <c r="BV148" s="786">
        <f t="shared" si="88"/>
        <v>0</v>
      </c>
      <c r="BW148" s="677">
        <v>0</v>
      </c>
      <c r="BX148" s="673">
        <v>0</v>
      </c>
      <c r="BY148" s="786">
        <f t="shared" si="89"/>
        <v>0</v>
      </c>
      <c r="BZ148" s="677">
        <v>0</v>
      </c>
      <c r="CA148" s="673">
        <v>0</v>
      </c>
      <c r="CB148" s="786">
        <f t="shared" si="90"/>
        <v>0</v>
      </c>
      <c r="CC148" s="677">
        <v>0</v>
      </c>
      <c r="CD148" s="673">
        <v>0</v>
      </c>
      <c r="CE148" s="786">
        <f t="shared" si="91"/>
        <v>0</v>
      </c>
      <c r="CF148" s="674">
        <v>0</v>
      </c>
      <c r="CG148" s="673">
        <v>0</v>
      </c>
      <c r="CH148" s="786">
        <f t="shared" si="92"/>
        <v>0</v>
      </c>
      <c r="CI148" s="677">
        <v>0</v>
      </c>
      <c r="CJ148" s="673">
        <v>0</v>
      </c>
      <c r="CK148" s="786">
        <f t="shared" si="93"/>
        <v>0</v>
      </c>
      <c r="CL148" s="677">
        <v>0</v>
      </c>
      <c r="CM148" s="673">
        <v>0</v>
      </c>
      <c r="CN148" s="786">
        <f t="shared" si="94"/>
        <v>0</v>
      </c>
      <c r="CO148" s="677">
        <v>0</v>
      </c>
      <c r="CP148" s="673">
        <v>0</v>
      </c>
      <c r="CQ148" s="786">
        <f t="shared" si="95"/>
        <v>0</v>
      </c>
      <c r="CR148" s="677">
        <v>0</v>
      </c>
      <c r="CS148" s="673">
        <v>0</v>
      </c>
      <c r="CT148" s="786">
        <f t="shared" si="96"/>
        <v>0</v>
      </c>
      <c r="CU148" s="677">
        <v>0</v>
      </c>
      <c r="CV148" s="673">
        <v>0</v>
      </c>
      <c r="CW148" s="786">
        <f t="shared" si="97"/>
        <v>0</v>
      </c>
      <c r="CX148" s="677">
        <v>0</v>
      </c>
      <c r="CY148" s="673">
        <v>0</v>
      </c>
      <c r="CZ148" s="786">
        <f t="shared" si="98"/>
        <v>0</v>
      </c>
      <c r="DA148" s="676">
        <v>0</v>
      </c>
      <c r="DB148" s="678">
        <v>0</v>
      </c>
      <c r="DC148" s="801" t="str">
        <f t="shared" si="67"/>
        <v>OK!</v>
      </c>
      <c r="DL148" s="681" t="s">
        <v>1765</v>
      </c>
      <c r="DM148" s="682"/>
      <c r="DN148" s="598">
        <v>41</v>
      </c>
      <c r="DO148" s="803">
        <f t="shared" si="101"/>
        <v>0</v>
      </c>
      <c r="DP148" s="803">
        <f t="shared" si="101"/>
        <v>0</v>
      </c>
      <c r="DQ148" s="803">
        <f t="shared" si="101"/>
        <v>0</v>
      </c>
    </row>
    <row r="149" spans="1:121" ht="20.25" customHeight="1">
      <c r="A149" s="1295" t="s">
        <v>1766</v>
      </c>
      <c r="B149" s="1296"/>
      <c r="C149" s="598">
        <v>42</v>
      </c>
      <c r="D149" s="788">
        <f t="shared" si="62"/>
        <v>0</v>
      </c>
      <c r="E149" s="786">
        <f t="shared" si="63"/>
        <v>0</v>
      </c>
      <c r="F149" s="787">
        <f t="shared" si="64"/>
        <v>0</v>
      </c>
      <c r="G149" s="673">
        <v>0</v>
      </c>
      <c r="H149" s="786">
        <f t="shared" si="65"/>
        <v>0</v>
      </c>
      <c r="I149" s="674">
        <v>0</v>
      </c>
      <c r="J149" s="673">
        <v>0</v>
      </c>
      <c r="K149" s="786">
        <f t="shared" si="68"/>
        <v>0</v>
      </c>
      <c r="L149" s="617">
        <v>0</v>
      </c>
      <c r="M149" s="675">
        <v>0</v>
      </c>
      <c r="N149" s="786">
        <f t="shared" si="66"/>
        <v>0</v>
      </c>
      <c r="O149" s="676">
        <v>0</v>
      </c>
      <c r="P149" s="673">
        <v>0</v>
      </c>
      <c r="Q149" s="786">
        <f t="shared" si="69"/>
        <v>0</v>
      </c>
      <c r="R149" s="617">
        <v>0</v>
      </c>
      <c r="S149" s="673">
        <v>0</v>
      </c>
      <c r="T149" s="786">
        <f t="shared" si="70"/>
        <v>0</v>
      </c>
      <c r="U149" s="674">
        <v>0</v>
      </c>
      <c r="V149" s="673">
        <v>0</v>
      </c>
      <c r="W149" s="786">
        <f t="shared" si="71"/>
        <v>0</v>
      </c>
      <c r="X149" s="674">
        <v>0</v>
      </c>
      <c r="Y149" s="673">
        <v>0</v>
      </c>
      <c r="Z149" s="786">
        <f t="shared" si="72"/>
        <v>0</v>
      </c>
      <c r="AA149" s="674">
        <v>0</v>
      </c>
      <c r="AB149" s="673">
        <v>0</v>
      </c>
      <c r="AC149" s="786">
        <f t="shared" si="73"/>
        <v>0</v>
      </c>
      <c r="AD149" s="674">
        <v>0</v>
      </c>
      <c r="AE149" s="673">
        <v>0</v>
      </c>
      <c r="AF149" s="786">
        <f t="shared" si="74"/>
        <v>0</v>
      </c>
      <c r="AG149" s="674">
        <v>0</v>
      </c>
      <c r="AH149" s="673">
        <v>0</v>
      </c>
      <c r="AI149" s="786">
        <f t="shared" si="75"/>
        <v>0</v>
      </c>
      <c r="AJ149" s="674">
        <v>0</v>
      </c>
      <c r="AK149" s="673">
        <v>0</v>
      </c>
      <c r="AL149" s="786">
        <f t="shared" si="76"/>
        <v>0</v>
      </c>
      <c r="AM149" s="674">
        <v>0</v>
      </c>
      <c r="AN149" s="673">
        <v>0</v>
      </c>
      <c r="AO149" s="786">
        <f t="shared" si="77"/>
        <v>0</v>
      </c>
      <c r="AP149" s="674">
        <v>0</v>
      </c>
      <c r="AQ149" s="673">
        <v>0</v>
      </c>
      <c r="AR149" s="786">
        <f t="shared" si="78"/>
        <v>0</v>
      </c>
      <c r="AS149" s="674">
        <v>0</v>
      </c>
      <c r="AT149" s="673">
        <v>0</v>
      </c>
      <c r="AU149" s="786">
        <f t="shared" si="79"/>
        <v>0</v>
      </c>
      <c r="AV149" s="674">
        <v>0</v>
      </c>
      <c r="AW149" s="673">
        <v>0</v>
      </c>
      <c r="AX149" s="786">
        <f t="shared" si="80"/>
        <v>0</v>
      </c>
      <c r="AY149" s="674">
        <v>0</v>
      </c>
      <c r="AZ149" s="673">
        <v>0</v>
      </c>
      <c r="BA149" s="786">
        <f t="shared" si="81"/>
        <v>0</v>
      </c>
      <c r="BB149" s="674">
        <v>0</v>
      </c>
      <c r="BC149" s="673">
        <v>0</v>
      </c>
      <c r="BD149" s="786">
        <f t="shared" si="82"/>
        <v>0</v>
      </c>
      <c r="BE149" s="674">
        <v>0</v>
      </c>
      <c r="BF149" s="673">
        <v>0</v>
      </c>
      <c r="BG149" s="786">
        <f t="shared" si="83"/>
        <v>0</v>
      </c>
      <c r="BH149" s="674">
        <v>0</v>
      </c>
      <c r="BI149" s="673">
        <v>0</v>
      </c>
      <c r="BJ149" s="786">
        <f t="shared" si="84"/>
        <v>0</v>
      </c>
      <c r="BK149" s="674">
        <v>0</v>
      </c>
      <c r="BL149" s="673">
        <v>0</v>
      </c>
      <c r="BM149" s="786">
        <f t="shared" si="85"/>
        <v>0</v>
      </c>
      <c r="BN149" s="674">
        <v>0</v>
      </c>
      <c r="BO149" s="673">
        <v>0</v>
      </c>
      <c r="BP149" s="786">
        <f t="shared" si="86"/>
        <v>0</v>
      </c>
      <c r="BQ149" s="674">
        <v>0</v>
      </c>
      <c r="BR149" s="673">
        <v>0</v>
      </c>
      <c r="BS149" s="786">
        <f t="shared" si="87"/>
        <v>0</v>
      </c>
      <c r="BT149" s="677">
        <v>0</v>
      </c>
      <c r="BU149" s="673">
        <v>0</v>
      </c>
      <c r="BV149" s="786">
        <f t="shared" si="88"/>
        <v>0</v>
      </c>
      <c r="BW149" s="677">
        <v>0</v>
      </c>
      <c r="BX149" s="673">
        <v>0</v>
      </c>
      <c r="BY149" s="786">
        <f t="shared" si="89"/>
        <v>0</v>
      </c>
      <c r="BZ149" s="677">
        <v>0</v>
      </c>
      <c r="CA149" s="673">
        <v>0</v>
      </c>
      <c r="CB149" s="786">
        <f t="shared" si="90"/>
        <v>0</v>
      </c>
      <c r="CC149" s="677">
        <v>0</v>
      </c>
      <c r="CD149" s="673">
        <v>0</v>
      </c>
      <c r="CE149" s="786">
        <f t="shared" si="91"/>
        <v>0</v>
      </c>
      <c r="CF149" s="674">
        <v>0</v>
      </c>
      <c r="CG149" s="673">
        <v>0</v>
      </c>
      <c r="CH149" s="786">
        <f t="shared" si="92"/>
        <v>0</v>
      </c>
      <c r="CI149" s="677">
        <v>0</v>
      </c>
      <c r="CJ149" s="673">
        <v>0</v>
      </c>
      <c r="CK149" s="786">
        <f t="shared" si="93"/>
        <v>0</v>
      </c>
      <c r="CL149" s="677">
        <v>0</v>
      </c>
      <c r="CM149" s="673">
        <v>0</v>
      </c>
      <c r="CN149" s="786">
        <f t="shared" si="94"/>
        <v>0</v>
      </c>
      <c r="CO149" s="677">
        <v>0</v>
      </c>
      <c r="CP149" s="673">
        <v>0</v>
      </c>
      <c r="CQ149" s="786">
        <f t="shared" si="95"/>
        <v>0</v>
      </c>
      <c r="CR149" s="677">
        <v>0</v>
      </c>
      <c r="CS149" s="673">
        <v>0</v>
      </c>
      <c r="CT149" s="786">
        <f t="shared" si="96"/>
        <v>0</v>
      </c>
      <c r="CU149" s="677">
        <v>0</v>
      </c>
      <c r="CV149" s="673">
        <v>0</v>
      </c>
      <c r="CW149" s="786">
        <f t="shared" si="97"/>
        <v>0</v>
      </c>
      <c r="CX149" s="677">
        <v>0</v>
      </c>
      <c r="CY149" s="673">
        <v>0</v>
      </c>
      <c r="CZ149" s="786">
        <f t="shared" si="98"/>
        <v>0</v>
      </c>
      <c r="DA149" s="676">
        <v>0</v>
      </c>
      <c r="DB149" s="678">
        <v>0</v>
      </c>
      <c r="DC149" s="801" t="str">
        <f t="shared" si="67"/>
        <v>OK!</v>
      </c>
      <c r="DL149" s="681" t="s">
        <v>1766</v>
      </c>
      <c r="DM149" s="682"/>
      <c r="DN149" s="598">
        <v>42</v>
      </c>
      <c r="DO149" s="803">
        <f t="shared" si="101"/>
        <v>0</v>
      </c>
      <c r="DP149" s="803">
        <f t="shared" si="101"/>
        <v>0</v>
      </c>
      <c r="DQ149" s="803">
        <f t="shared" si="101"/>
        <v>0</v>
      </c>
    </row>
    <row r="150" spans="1:121" ht="20.25" customHeight="1">
      <c r="A150" s="1295" t="s">
        <v>1767</v>
      </c>
      <c r="B150" s="1296"/>
      <c r="C150" s="598">
        <v>43</v>
      </c>
      <c r="D150" s="788">
        <f t="shared" si="62"/>
        <v>0</v>
      </c>
      <c r="E150" s="786">
        <f t="shared" si="63"/>
        <v>0</v>
      </c>
      <c r="F150" s="787">
        <f t="shared" si="64"/>
        <v>0</v>
      </c>
      <c r="G150" s="673">
        <v>0</v>
      </c>
      <c r="H150" s="786">
        <f t="shared" si="65"/>
        <v>0</v>
      </c>
      <c r="I150" s="674">
        <v>0</v>
      </c>
      <c r="J150" s="673">
        <v>0</v>
      </c>
      <c r="K150" s="786">
        <f t="shared" si="68"/>
        <v>0</v>
      </c>
      <c r="L150" s="617">
        <v>0</v>
      </c>
      <c r="M150" s="675">
        <v>0</v>
      </c>
      <c r="N150" s="786">
        <f t="shared" si="66"/>
        <v>0</v>
      </c>
      <c r="O150" s="676">
        <v>0</v>
      </c>
      <c r="P150" s="673">
        <v>0</v>
      </c>
      <c r="Q150" s="786">
        <f t="shared" si="69"/>
        <v>0</v>
      </c>
      <c r="R150" s="617">
        <v>0</v>
      </c>
      <c r="S150" s="673">
        <v>0</v>
      </c>
      <c r="T150" s="786">
        <f t="shared" si="70"/>
        <v>0</v>
      </c>
      <c r="U150" s="674">
        <v>0</v>
      </c>
      <c r="V150" s="673">
        <v>0</v>
      </c>
      <c r="W150" s="786">
        <f t="shared" si="71"/>
        <v>0</v>
      </c>
      <c r="X150" s="674">
        <v>0</v>
      </c>
      <c r="Y150" s="673">
        <v>0</v>
      </c>
      <c r="Z150" s="786">
        <f t="shared" si="72"/>
        <v>0</v>
      </c>
      <c r="AA150" s="674">
        <v>0</v>
      </c>
      <c r="AB150" s="673">
        <v>0</v>
      </c>
      <c r="AC150" s="786">
        <f t="shared" si="73"/>
        <v>0</v>
      </c>
      <c r="AD150" s="674">
        <v>0</v>
      </c>
      <c r="AE150" s="673">
        <v>0</v>
      </c>
      <c r="AF150" s="786">
        <f t="shared" si="74"/>
        <v>0</v>
      </c>
      <c r="AG150" s="674">
        <v>0</v>
      </c>
      <c r="AH150" s="673">
        <v>0</v>
      </c>
      <c r="AI150" s="786">
        <f t="shared" si="75"/>
        <v>0</v>
      </c>
      <c r="AJ150" s="674">
        <v>0</v>
      </c>
      <c r="AK150" s="673">
        <v>0</v>
      </c>
      <c r="AL150" s="786">
        <f t="shared" si="76"/>
        <v>0</v>
      </c>
      <c r="AM150" s="674">
        <v>0</v>
      </c>
      <c r="AN150" s="673">
        <v>0</v>
      </c>
      <c r="AO150" s="786">
        <f t="shared" si="77"/>
        <v>0</v>
      </c>
      <c r="AP150" s="674">
        <v>0</v>
      </c>
      <c r="AQ150" s="673">
        <v>0</v>
      </c>
      <c r="AR150" s="786">
        <f t="shared" si="78"/>
        <v>0</v>
      </c>
      <c r="AS150" s="674">
        <v>0</v>
      </c>
      <c r="AT150" s="673">
        <v>0</v>
      </c>
      <c r="AU150" s="786">
        <f t="shared" si="79"/>
        <v>0</v>
      </c>
      <c r="AV150" s="674">
        <v>0</v>
      </c>
      <c r="AW150" s="673">
        <v>0</v>
      </c>
      <c r="AX150" s="786">
        <f t="shared" si="80"/>
        <v>0</v>
      </c>
      <c r="AY150" s="674">
        <v>0</v>
      </c>
      <c r="AZ150" s="673">
        <v>0</v>
      </c>
      <c r="BA150" s="786">
        <f t="shared" si="81"/>
        <v>0</v>
      </c>
      <c r="BB150" s="674">
        <v>0</v>
      </c>
      <c r="BC150" s="673">
        <v>0</v>
      </c>
      <c r="BD150" s="786">
        <f t="shared" si="82"/>
        <v>0</v>
      </c>
      <c r="BE150" s="674">
        <v>0</v>
      </c>
      <c r="BF150" s="673">
        <v>0</v>
      </c>
      <c r="BG150" s="786">
        <f t="shared" si="83"/>
        <v>0</v>
      </c>
      <c r="BH150" s="674">
        <v>0</v>
      </c>
      <c r="BI150" s="673">
        <v>0</v>
      </c>
      <c r="BJ150" s="786">
        <f t="shared" si="84"/>
        <v>0</v>
      </c>
      <c r="BK150" s="674">
        <v>0</v>
      </c>
      <c r="BL150" s="673">
        <v>0</v>
      </c>
      <c r="BM150" s="786">
        <f t="shared" si="85"/>
        <v>0</v>
      </c>
      <c r="BN150" s="674">
        <v>0</v>
      </c>
      <c r="BO150" s="673">
        <v>0</v>
      </c>
      <c r="BP150" s="786">
        <f t="shared" si="86"/>
        <v>0</v>
      </c>
      <c r="BQ150" s="674">
        <v>0</v>
      </c>
      <c r="BR150" s="673">
        <v>0</v>
      </c>
      <c r="BS150" s="786">
        <f t="shared" si="87"/>
        <v>0</v>
      </c>
      <c r="BT150" s="677">
        <v>0</v>
      </c>
      <c r="BU150" s="673">
        <v>0</v>
      </c>
      <c r="BV150" s="786">
        <f t="shared" si="88"/>
        <v>0</v>
      </c>
      <c r="BW150" s="677">
        <v>0</v>
      </c>
      <c r="BX150" s="673">
        <v>0</v>
      </c>
      <c r="BY150" s="786">
        <f t="shared" si="89"/>
        <v>0</v>
      </c>
      <c r="BZ150" s="677">
        <v>0</v>
      </c>
      <c r="CA150" s="673">
        <v>0</v>
      </c>
      <c r="CB150" s="786">
        <f t="shared" si="90"/>
        <v>0</v>
      </c>
      <c r="CC150" s="677">
        <v>0</v>
      </c>
      <c r="CD150" s="673">
        <v>0</v>
      </c>
      <c r="CE150" s="786">
        <f t="shared" si="91"/>
        <v>0</v>
      </c>
      <c r="CF150" s="674">
        <v>0</v>
      </c>
      <c r="CG150" s="673">
        <v>0</v>
      </c>
      <c r="CH150" s="786">
        <f t="shared" si="92"/>
        <v>0</v>
      </c>
      <c r="CI150" s="677">
        <v>0</v>
      </c>
      <c r="CJ150" s="673">
        <v>0</v>
      </c>
      <c r="CK150" s="786">
        <f t="shared" si="93"/>
        <v>0</v>
      </c>
      <c r="CL150" s="677">
        <v>0</v>
      </c>
      <c r="CM150" s="673">
        <v>0</v>
      </c>
      <c r="CN150" s="786">
        <f t="shared" si="94"/>
        <v>0</v>
      </c>
      <c r="CO150" s="677">
        <v>0</v>
      </c>
      <c r="CP150" s="673">
        <v>0</v>
      </c>
      <c r="CQ150" s="786">
        <f t="shared" si="95"/>
        <v>0</v>
      </c>
      <c r="CR150" s="677">
        <v>0</v>
      </c>
      <c r="CS150" s="673">
        <v>0</v>
      </c>
      <c r="CT150" s="786">
        <f t="shared" si="96"/>
        <v>0</v>
      </c>
      <c r="CU150" s="677">
        <v>0</v>
      </c>
      <c r="CV150" s="673">
        <v>0</v>
      </c>
      <c r="CW150" s="786">
        <f t="shared" si="97"/>
        <v>0</v>
      </c>
      <c r="CX150" s="677">
        <v>0</v>
      </c>
      <c r="CY150" s="673">
        <v>0</v>
      </c>
      <c r="CZ150" s="786">
        <f t="shared" si="98"/>
        <v>0</v>
      </c>
      <c r="DA150" s="676">
        <v>0</v>
      </c>
      <c r="DB150" s="678">
        <v>0</v>
      </c>
      <c r="DC150" s="801" t="str">
        <f t="shared" si="67"/>
        <v>OK!</v>
      </c>
      <c r="DL150" s="681" t="s">
        <v>1767</v>
      </c>
      <c r="DM150" s="682"/>
      <c r="DN150" s="598">
        <v>43</v>
      </c>
      <c r="DO150" s="803">
        <f t="shared" si="101"/>
        <v>0</v>
      </c>
      <c r="DP150" s="803">
        <f t="shared" si="101"/>
        <v>0</v>
      </c>
      <c r="DQ150" s="803">
        <f t="shared" si="101"/>
        <v>0</v>
      </c>
    </row>
    <row r="151" spans="1:121" ht="20.25" customHeight="1">
      <c r="A151" s="1295" t="s">
        <v>1768</v>
      </c>
      <c r="B151" s="1296"/>
      <c r="C151" s="598">
        <v>44</v>
      </c>
      <c r="D151" s="788">
        <f t="shared" si="62"/>
        <v>0</v>
      </c>
      <c r="E151" s="786">
        <f t="shared" si="63"/>
        <v>0</v>
      </c>
      <c r="F151" s="787">
        <f t="shared" si="64"/>
        <v>0</v>
      </c>
      <c r="G151" s="673">
        <v>0</v>
      </c>
      <c r="H151" s="786">
        <f t="shared" si="65"/>
        <v>0</v>
      </c>
      <c r="I151" s="674">
        <v>0</v>
      </c>
      <c r="J151" s="673">
        <v>0</v>
      </c>
      <c r="K151" s="786">
        <f t="shared" si="68"/>
        <v>0</v>
      </c>
      <c r="L151" s="617">
        <v>0</v>
      </c>
      <c r="M151" s="675">
        <v>0</v>
      </c>
      <c r="N151" s="786">
        <f t="shared" si="66"/>
        <v>0</v>
      </c>
      <c r="O151" s="676">
        <v>0</v>
      </c>
      <c r="P151" s="673">
        <v>0</v>
      </c>
      <c r="Q151" s="786">
        <f t="shared" si="69"/>
        <v>0</v>
      </c>
      <c r="R151" s="617">
        <v>0</v>
      </c>
      <c r="S151" s="673">
        <v>0</v>
      </c>
      <c r="T151" s="786">
        <f t="shared" si="70"/>
        <v>0</v>
      </c>
      <c r="U151" s="674">
        <v>0</v>
      </c>
      <c r="V151" s="673">
        <v>0</v>
      </c>
      <c r="W151" s="786">
        <f t="shared" si="71"/>
        <v>0</v>
      </c>
      <c r="X151" s="674">
        <v>0</v>
      </c>
      <c r="Y151" s="673">
        <v>0</v>
      </c>
      <c r="Z151" s="786">
        <f t="shared" si="72"/>
        <v>0</v>
      </c>
      <c r="AA151" s="674">
        <v>0</v>
      </c>
      <c r="AB151" s="673">
        <v>0</v>
      </c>
      <c r="AC151" s="786">
        <f t="shared" si="73"/>
        <v>0</v>
      </c>
      <c r="AD151" s="674">
        <v>0</v>
      </c>
      <c r="AE151" s="673">
        <v>0</v>
      </c>
      <c r="AF151" s="786">
        <f t="shared" si="74"/>
        <v>0</v>
      </c>
      <c r="AG151" s="674">
        <v>0</v>
      </c>
      <c r="AH151" s="673">
        <v>0</v>
      </c>
      <c r="AI151" s="786">
        <f t="shared" si="75"/>
        <v>0</v>
      </c>
      <c r="AJ151" s="674">
        <v>0</v>
      </c>
      <c r="AK151" s="673">
        <v>0</v>
      </c>
      <c r="AL151" s="786">
        <f t="shared" si="76"/>
        <v>0</v>
      </c>
      <c r="AM151" s="674">
        <v>0</v>
      </c>
      <c r="AN151" s="673">
        <v>0</v>
      </c>
      <c r="AO151" s="786">
        <f t="shared" si="77"/>
        <v>0</v>
      </c>
      <c r="AP151" s="674">
        <v>0</v>
      </c>
      <c r="AQ151" s="673">
        <v>0</v>
      </c>
      <c r="AR151" s="786">
        <f t="shared" si="78"/>
        <v>0</v>
      </c>
      <c r="AS151" s="674">
        <v>0</v>
      </c>
      <c r="AT151" s="673">
        <v>0</v>
      </c>
      <c r="AU151" s="786">
        <f t="shared" si="79"/>
        <v>0</v>
      </c>
      <c r="AV151" s="674">
        <v>0</v>
      </c>
      <c r="AW151" s="673">
        <v>0</v>
      </c>
      <c r="AX151" s="786">
        <f t="shared" si="80"/>
        <v>0</v>
      </c>
      <c r="AY151" s="674">
        <v>0</v>
      </c>
      <c r="AZ151" s="673">
        <v>0</v>
      </c>
      <c r="BA151" s="786">
        <f t="shared" si="81"/>
        <v>0</v>
      </c>
      <c r="BB151" s="674">
        <v>0</v>
      </c>
      <c r="BC151" s="673">
        <v>0</v>
      </c>
      <c r="BD151" s="786">
        <f t="shared" si="82"/>
        <v>0</v>
      </c>
      <c r="BE151" s="674">
        <v>0</v>
      </c>
      <c r="BF151" s="673">
        <v>0</v>
      </c>
      <c r="BG151" s="786">
        <f t="shared" si="83"/>
        <v>0</v>
      </c>
      <c r="BH151" s="674">
        <v>0</v>
      </c>
      <c r="BI151" s="673">
        <v>0</v>
      </c>
      <c r="BJ151" s="786">
        <f t="shared" si="84"/>
        <v>0</v>
      </c>
      <c r="BK151" s="674">
        <v>0</v>
      </c>
      <c r="BL151" s="673">
        <v>0</v>
      </c>
      <c r="BM151" s="786">
        <f t="shared" si="85"/>
        <v>0</v>
      </c>
      <c r="BN151" s="674">
        <v>0</v>
      </c>
      <c r="BO151" s="673">
        <v>0</v>
      </c>
      <c r="BP151" s="786">
        <f t="shared" si="86"/>
        <v>0</v>
      </c>
      <c r="BQ151" s="674">
        <v>0</v>
      </c>
      <c r="BR151" s="673">
        <v>0</v>
      </c>
      <c r="BS151" s="786">
        <f t="shared" si="87"/>
        <v>0</v>
      </c>
      <c r="BT151" s="677">
        <v>0</v>
      </c>
      <c r="BU151" s="673">
        <v>0</v>
      </c>
      <c r="BV151" s="786">
        <f t="shared" si="88"/>
        <v>0</v>
      </c>
      <c r="BW151" s="677">
        <v>0</v>
      </c>
      <c r="BX151" s="673">
        <v>0</v>
      </c>
      <c r="BY151" s="786">
        <f t="shared" si="89"/>
        <v>0</v>
      </c>
      <c r="BZ151" s="677">
        <v>0</v>
      </c>
      <c r="CA151" s="673">
        <v>0</v>
      </c>
      <c r="CB151" s="786">
        <f t="shared" si="90"/>
        <v>0</v>
      </c>
      <c r="CC151" s="677">
        <v>0</v>
      </c>
      <c r="CD151" s="673">
        <v>0</v>
      </c>
      <c r="CE151" s="786">
        <f t="shared" si="91"/>
        <v>0</v>
      </c>
      <c r="CF151" s="674">
        <v>0</v>
      </c>
      <c r="CG151" s="673">
        <v>0</v>
      </c>
      <c r="CH151" s="786">
        <f t="shared" si="92"/>
        <v>0</v>
      </c>
      <c r="CI151" s="677">
        <v>0</v>
      </c>
      <c r="CJ151" s="673">
        <v>0</v>
      </c>
      <c r="CK151" s="786">
        <f t="shared" si="93"/>
        <v>0</v>
      </c>
      <c r="CL151" s="677">
        <v>0</v>
      </c>
      <c r="CM151" s="673">
        <v>0</v>
      </c>
      <c r="CN151" s="786">
        <f t="shared" si="94"/>
        <v>0</v>
      </c>
      <c r="CO151" s="677">
        <v>0</v>
      </c>
      <c r="CP151" s="673">
        <v>0</v>
      </c>
      <c r="CQ151" s="786">
        <f t="shared" si="95"/>
        <v>0</v>
      </c>
      <c r="CR151" s="677">
        <v>0</v>
      </c>
      <c r="CS151" s="673">
        <v>0</v>
      </c>
      <c r="CT151" s="786">
        <f t="shared" si="96"/>
        <v>0</v>
      </c>
      <c r="CU151" s="677">
        <v>0</v>
      </c>
      <c r="CV151" s="673">
        <v>0</v>
      </c>
      <c r="CW151" s="786">
        <f t="shared" si="97"/>
        <v>0</v>
      </c>
      <c r="CX151" s="677">
        <v>0</v>
      </c>
      <c r="CY151" s="673">
        <v>0</v>
      </c>
      <c r="CZ151" s="786">
        <f t="shared" si="98"/>
        <v>0</v>
      </c>
      <c r="DA151" s="676">
        <v>0</v>
      </c>
      <c r="DB151" s="678">
        <v>0</v>
      </c>
      <c r="DC151" s="801" t="str">
        <f t="shared" si="67"/>
        <v>OK!</v>
      </c>
      <c r="DL151" s="681" t="s">
        <v>1768</v>
      </c>
      <c r="DM151" s="682"/>
      <c r="DN151" s="598">
        <v>44</v>
      </c>
      <c r="DO151" s="803">
        <f t="shared" si="101"/>
        <v>0</v>
      </c>
      <c r="DP151" s="803">
        <f t="shared" si="101"/>
        <v>0</v>
      </c>
      <c r="DQ151" s="803">
        <f t="shared" si="101"/>
        <v>0</v>
      </c>
    </row>
    <row r="152" spans="1:121" ht="20.25" customHeight="1">
      <c r="A152" s="1295" t="s">
        <v>1769</v>
      </c>
      <c r="B152" s="1296"/>
      <c r="C152" s="598">
        <v>45</v>
      </c>
      <c r="D152" s="788">
        <f t="shared" si="62"/>
        <v>0</v>
      </c>
      <c r="E152" s="786">
        <f t="shared" si="63"/>
        <v>0</v>
      </c>
      <c r="F152" s="787">
        <f t="shared" si="64"/>
        <v>0</v>
      </c>
      <c r="G152" s="673">
        <v>0</v>
      </c>
      <c r="H152" s="786">
        <f t="shared" si="65"/>
        <v>0</v>
      </c>
      <c r="I152" s="674">
        <v>0</v>
      </c>
      <c r="J152" s="673">
        <v>0</v>
      </c>
      <c r="K152" s="786">
        <f t="shared" si="68"/>
        <v>0</v>
      </c>
      <c r="L152" s="617">
        <v>0</v>
      </c>
      <c r="M152" s="675">
        <v>0</v>
      </c>
      <c r="N152" s="786">
        <f t="shared" si="66"/>
        <v>0</v>
      </c>
      <c r="O152" s="676">
        <v>0</v>
      </c>
      <c r="P152" s="673">
        <v>0</v>
      </c>
      <c r="Q152" s="786">
        <f t="shared" si="69"/>
        <v>0</v>
      </c>
      <c r="R152" s="617">
        <v>0</v>
      </c>
      <c r="S152" s="673">
        <v>0</v>
      </c>
      <c r="T152" s="786">
        <f t="shared" si="70"/>
        <v>0</v>
      </c>
      <c r="U152" s="674">
        <v>0</v>
      </c>
      <c r="V152" s="673">
        <v>0</v>
      </c>
      <c r="W152" s="786">
        <f t="shared" si="71"/>
        <v>0</v>
      </c>
      <c r="X152" s="674">
        <v>0</v>
      </c>
      <c r="Y152" s="673">
        <v>0</v>
      </c>
      <c r="Z152" s="786">
        <f t="shared" si="72"/>
        <v>0</v>
      </c>
      <c r="AA152" s="674">
        <v>0</v>
      </c>
      <c r="AB152" s="673">
        <v>0</v>
      </c>
      <c r="AC152" s="786">
        <f t="shared" si="73"/>
        <v>0</v>
      </c>
      <c r="AD152" s="674">
        <v>0</v>
      </c>
      <c r="AE152" s="673">
        <v>0</v>
      </c>
      <c r="AF152" s="786">
        <f t="shared" si="74"/>
        <v>0</v>
      </c>
      <c r="AG152" s="674">
        <v>0</v>
      </c>
      <c r="AH152" s="673">
        <v>0</v>
      </c>
      <c r="AI152" s="786">
        <f t="shared" si="75"/>
        <v>0</v>
      </c>
      <c r="AJ152" s="674">
        <v>0</v>
      </c>
      <c r="AK152" s="673">
        <v>0</v>
      </c>
      <c r="AL152" s="786">
        <f t="shared" si="76"/>
        <v>0</v>
      </c>
      <c r="AM152" s="674">
        <v>0</v>
      </c>
      <c r="AN152" s="673">
        <v>0</v>
      </c>
      <c r="AO152" s="786">
        <f t="shared" si="77"/>
        <v>0</v>
      </c>
      <c r="AP152" s="674">
        <v>0</v>
      </c>
      <c r="AQ152" s="673">
        <v>0</v>
      </c>
      <c r="AR152" s="786">
        <f t="shared" si="78"/>
        <v>0</v>
      </c>
      <c r="AS152" s="674">
        <v>0</v>
      </c>
      <c r="AT152" s="673">
        <v>0</v>
      </c>
      <c r="AU152" s="786">
        <f t="shared" si="79"/>
        <v>0</v>
      </c>
      <c r="AV152" s="674">
        <v>0</v>
      </c>
      <c r="AW152" s="673">
        <v>0</v>
      </c>
      <c r="AX152" s="786">
        <f t="shared" si="80"/>
        <v>0</v>
      </c>
      <c r="AY152" s="674">
        <v>0</v>
      </c>
      <c r="AZ152" s="673">
        <v>0</v>
      </c>
      <c r="BA152" s="786">
        <f t="shared" si="81"/>
        <v>0</v>
      </c>
      <c r="BB152" s="674">
        <v>0</v>
      </c>
      <c r="BC152" s="673">
        <v>0</v>
      </c>
      <c r="BD152" s="786">
        <f t="shared" si="82"/>
        <v>0</v>
      </c>
      <c r="BE152" s="674">
        <v>0</v>
      </c>
      <c r="BF152" s="673">
        <v>0</v>
      </c>
      <c r="BG152" s="786">
        <f t="shared" si="83"/>
        <v>0</v>
      </c>
      <c r="BH152" s="674">
        <v>0</v>
      </c>
      <c r="BI152" s="673">
        <v>0</v>
      </c>
      <c r="BJ152" s="786">
        <f t="shared" si="84"/>
        <v>0</v>
      </c>
      <c r="BK152" s="674">
        <v>0</v>
      </c>
      <c r="BL152" s="673">
        <v>0</v>
      </c>
      <c r="BM152" s="786">
        <f t="shared" si="85"/>
        <v>0</v>
      </c>
      <c r="BN152" s="674">
        <v>0</v>
      </c>
      <c r="BO152" s="673">
        <v>0</v>
      </c>
      <c r="BP152" s="786">
        <f t="shared" si="86"/>
        <v>0</v>
      </c>
      <c r="BQ152" s="674">
        <v>0</v>
      </c>
      <c r="BR152" s="673">
        <v>0</v>
      </c>
      <c r="BS152" s="786">
        <f t="shared" si="87"/>
        <v>0</v>
      </c>
      <c r="BT152" s="677">
        <v>0</v>
      </c>
      <c r="BU152" s="673">
        <v>0</v>
      </c>
      <c r="BV152" s="786">
        <f t="shared" si="88"/>
        <v>0</v>
      </c>
      <c r="BW152" s="677">
        <v>0</v>
      </c>
      <c r="BX152" s="673">
        <v>0</v>
      </c>
      <c r="BY152" s="786">
        <f t="shared" si="89"/>
        <v>0</v>
      </c>
      <c r="BZ152" s="677">
        <v>0</v>
      </c>
      <c r="CA152" s="673">
        <v>0</v>
      </c>
      <c r="CB152" s="786">
        <f t="shared" si="90"/>
        <v>0</v>
      </c>
      <c r="CC152" s="677">
        <v>0</v>
      </c>
      <c r="CD152" s="673">
        <v>0</v>
      </c>
      <c r="CE152" s="786">
        <f t="shared" si="91"/>
        <v>0</v>
      </c>
      <c r="CF152" s="674">
        <v>0</v>
      </c>
      <c r="CG152" s="673">
        <v>0</v>
      </c>
      <c r="CH152" s="786">
        <f t="shared" si="92"/>
        <v>0</v>
      </c>
      <c r="CI152" s="677">
        <v>0</v>
      </c>
      <c r="CJ152" s="673">
        <v>0</v>
      </c>
      <c r="CK152" s="786">
        <f t="shared" si="93"/>
        <v>0</v>
      </c>
      <c r="CL152" s="677">
        <v>0</v>
      </c>
      <c r="CM152" s="673">
        <v>0</v>
      </c>
      <c r="CN152" s="786">
        <f t="shared" si="94"/>
        <v>0</v>
      </c>
      <c r="CO152" s="677">
        <v>0</v>
      </c>
      <c r="CP152" s="673">
        <v>0</v>
      </c>
      <c r="CQ152" s="786">
        <f t="shared" si="95"/>
        <v>0</v>
      </c>
      <c r="CR152" s="677">
        <v>0</v>
      </c>
      <c r="CS152" s="673">
        <v>0</v>
      </c>
      <c r="CT152" s="786">
        <f t="shared" si="96"/>
        <v>0</v>
      </c>
      <c r="CU152" s="677">
        <v>0</v>
      </c>
      <c r="CV152" s="673">
        <v>0</v>
      </c>
      <c r="CW152" s="786">
        <f t="shared" si="97"/>
        <v>0</v>
      </c>
      <c r="CX152" s="677">
        <v>0</v>
      </c>
      <c r="CY152" s="673">
        <v>0</v>
      </c>
      <c r="CZ152" s="786">
        <f t="shared" si="98"/>
        <v>0</v>
      </c>
      <c r="DA152" s="676">
        <v>0</v>
      </c>
      <c r="DB152" s="678">
        <v>0</v>
      </c>
      <c r="DC152" s="801" t="str">
        <f t="shared" si="67"/>
        <v>OK!</v>
      </c>
      <c r="DL152" s="681" t="s">
        <v>1769</v>
      </c>
      <c r="DM152" s="682"/>
      <c r="DN152" s="598">
        <v>45</v>
      </c>
      <c r="DO152" s="803">
        <f t="shared" si="101"/>
        <v>0</v>
      </c>
      <c r="DP152" s="803">
        <f t="shared" si="101"/>
        <v>0</v>
      </c>
      <c r="DQ152" s="803">
        <f t="shared" si="101"/>
        <v>0</v>
      </c>
    </row>
    <row r="153" spans="1:121" ht="20.25" customHeight="1">
      <c r="A153" s="1295" t="s">
        <v>1770</v>
      </c>
      <c r="B153" s="1296"/>
      <c r="C153" s="598">
        <v>46</v>
      </c>
      <c r="D153" s="788">
        <f t="shared" si="62"/>
        <v>0</v>
      </c>
      <c r="E153" s="786">
        <f t="shared" si="63"/>
        <v>0</v>
      </c>
      <c r="F153" s="787">
        <f t="shared" si="64"/>
        <v>0</v>
      </c>
      <c r="G153" s="673">
        <v>0</v>
      </c>
      <c r="H153" s="786">
        <f t="shared" si="65"/>
        <v>0</v>
      </c>
      <c r="I153" s="674">
        <v>0</v>
      </c>
      <c r="J153" s="673">
        <v>0</v>
      </c>
      <c r="K153" s="786">
        <f t="shared" si="68"/>
        <v>0</v>
      </c>
      <c r="L153" s="617">
        <v>0</v>
      </c>
      <c r="M153" s="675">
        <v>0</v>
      </c>
      <c r="N153" s="786">
        <f t="shared" si="66"/>
        <v>0</v>
      </c>
      <c r="O153" s="676">
        <v>0</v>
      </c>
      <c r="P153" s="673">
        <v>0</v>
      </c>
      <c r="Q153" s="786">
        <f t="shared" si="69"/>
        <v>0</v>
      </c>
      <c r="R153" s="617">
        <v>0</v>
      </c>
      <c r="S153" s="673">
        <v>0</v>
      </c>
      <c r="T153" s="786">
        <f t="shared" si="70"/>
        <v>0</v>
      </c>
      <c r="U153" s="674">
        <v>0</v>
      </c>
      <c r="V153" s="673">
        <v>0</v>
      </c>
      <c r="W153" s="786">
        <f t="shared" si="71"/>
        <v>0</v>
      </c>
      <c r="X153" s="674">
        <v>0</v>
      </c>
      <c r="Y153" s="673">
        <v>0</v>
      </c>
      <c r="Z153" s="786">
        <f t="shared" si="72"/>
        <v>0</v>
      </c>
      <c r="AA153" s="674">
        <v>0</v>
      </c>
      <c r="AB153" s="673">
        <v>0</v>
      </c>
      <c r="AC153" s="786">
        <f t="shared" si="73"/>
        <v>0</v>
      </c>
      <c r="AD153" s="674">
        <v>0</v>
      </c>
      <c r="AE153" s="673">
        <v>0</v>
      </c>
      <c r="AF153" s="786">
        <f t="shared" si="74"/>
        <v>0</v>
      </c>
      <c r="AG153" s="674">
        <v>0</v>
      </c>
      <c r="AH153" s="673">
        <v>0</v>
      </c>
      <c r="AI153" s="786">
        <f t="shared" si="75"/>
        <v>0</v>
      </c>
      <c r="AJ153" s="674">
        <v>0</v>
      </c>
      <c r="AK153" s="673">
        <v>0</v>
      </c>
      <c r="AL153" s="786">
        <f t="shared" si="76"/>
        <v>0</v>
      </c>
      <c r="AM153" s="674">
        <v>0</v>
      </c>
      <c r="AN153" s="673">
        <v>0</v>
      </c>
      <c r="AO153" s="786">
        <f t="shared" si="77"/>
        <v>0</v>
      </c>
      <c r="AP153" s="674">
        <v>0</v>
      </c>
      <c r="AQ153" s="673">
        <v>0</v>
      </c>
      <c r="AR153" s="786">
        <f t="shared" si="78"/>
        <v>0</v>
      </c>
      <c r="AS153" s="674">
        <v>0</v>
      </c>
      <c r="AT153" s="673">
        <v>0</v>
      </c>
      <c r="AU153" s="786">
        <f t="shared" si="79"/>
        <v>0</v>
      </c>
      <c r="AV153" s="674">
        <v>0</v>
      </c>
      <c r="AW153" s="673">
        <v>0</v>
      </c>
      <c r="AX153" s="786">
        <f t="shared" si="80"/>
        <v>0</v>
      </c>
      <c r="AY153" s="674">
        <v>0</v>
      </c>
      <c r="AZ153" s="673">
        <v>0</v>
      </c>
      <c r="BA153" s="786">
        <f t="shared" si="81"/>
        <v>0</v>
      </c>
      <c r="BB153" s="674">
        <v>0</v>
      </c>
      <c r="BC153" s="673">
        <v>0</v>
      </c>
      <c r="BD153" s="786">
        <f t="shared" si="82"/>
        <v>0</v>
      </c>
      <c r="BE153" s="674">
        <v>0</v>
      </c>
      <c r="BF153" s="673">
        <v>0</v>
      </c>
      <c r="BG153" s="786">
        <f t="shared" si="83"/>
        <v>0</v>
      </c>
      <c r="BH153" s="674">
        <v>0</v>
      </c>
      <c r="BI153" s="673">
        <v>0</v>
      </c>
      <c r="BJ153" s="786">
        <f t="shared" si="84"/>
        <v>0</v>
      </c>
      <c r="BK153" s="674">
        <v>0</v>
      </c>
      <c r="BL153" s="673">
        <v>0</v>
      </c>
      <c r="BM153" s="786">
        <f t="shared" si="85"/>
        <v>0</v>
      </c>
      <c r="BN153" s="674">
        <v>0</v>
      </c>
      <c r="BO153" s="673">
        <v>0</v>
      </c>
      <c r="BP153" s="786">
        <f t="shared" si="86"/>
        <v>0</v>
      </c>
      <c r="BQ153" s="674">
        <v>0</v>
      </c>
      <c r="BR153" s="673">
        <v>0</v>
      </c>
      <c r="BS153" s="786">
        <f t="shared" si="87"/>
        <v>0</v>
      </c>
      <c r="BT153" s="677">
        <v>0</v>
      </c>
      <c r="BU153" s="673">
        <v>0</v>
      </c>
      <c r="BV153" s="786">
        <f t="shared" si="88"/>
        <v>0</v>
      </c>
      <c r="BW153" s="677">
        <v>0</v>
      </c>
      <c r="BX153" s="673">
        <v>0</v>
      </c>
      <c r="BY153" s="786">
        <f t="shared" si="89"/>
        <v>0</v>
      </c>
      <c r="BZ153" s="677">
        <v>0</v>
      </c>
      <c r="CA153" s="673">
        <v>0</v>
      </c>
      <c r="CB153" s="786">
        <f t="shared" si="90"/>
        <v>0</v>
      </c>
      <c r="CC153" s="677">
        <v>0</v>
      </c>
      <c r="CD153" s="673">
        <v>0</v>
      </c>
      <c r="CE153" s="786">
        <f t="shared" si="91"/>
        <v>0</v>
      </c>
      <c r="CF153" s="674">
        <v>0</v>
      </c>
      <c r="CG153" s="673">
        <v>0</v>
      </c>
      <c r="CH153" s="786">
        <f t="shared" si="92"/>
        <v>0</v>
      </c>
      <c r="CI153" s="677">
        <v>0</v>
      </c>
      <c r="CJ153" s="673">
        <v>0</v>
      </c>
      <c r="CK153" s="786">
        <f t="shared" si="93"/>
        <v>0</v>
      </c>
      <c r="CL153" s="677">
        <v>0</v>
      </c>
      <c r="CM153" s="673">
        <v>0</v>
      </c>
      <c r="CN153" s="786">
        <f t="shared" si="94"/>
        <v>0</v>
      </c>
      <c r="CO153" s="677">
        <v>0</v>
      </c>
      <c r="CP153" s="673">
        <v>0</v>
      </c>
      <c r="CQ153" s="786">
        <f t="shared" si="95"/>
        <v>0</v>
      </c>
      <c r="CR153" s="677">
        <v>0</v>
      </c>
      <c r="CS153" s="673">
        <v>0</v>
      </c>
      <c r="CT153" s="786">
        <f t="shared" si="96"/>
        <v>0</v>
      </c>
      <c r="CU153" s="677">
        <v>0</v>
      </c>
      <c r="CV153" s="673">
        <v>0</v>
      </c>
      <c r="CW153" s="786">
        <f t="shared" si="97"/>
        <v>0</v>
      </c>
      <c r="CX153" s="677">
        <v>0</v>
      </c>
      <c r="CY153" s="673">
        <v>0</v>
      </c>
      <c r="CZ153" s="786">
        <f t="shared" si="98"/>
        <v>0</v>
      </c>
      <c r="DA153" s="676">
        <v>0</v>
      </c>
      <c r="DB153" s="678">
        <v>0</v>
      </c>
      <c r="DC153" s="801" t="str">
        <f t="shared" si="67"/>
        <v>OK!</v>
      </c>
      <c r="DL153" s="681" t="s">
        <v>1770</v>
      </c>
      <c r="DM153" s="682"/>
      <c r="DN153" s="598">
        <v>46</v>
      </c>
      <c r="DO153" s="803">
        <f t="shared" si="101"/>
        <v>0</v>
      </c>
      <c r="DP153" s="803">
        <f t="shared" si="101"/>
        <v>0</v>
      </c>
      <c r="DQ153" s="803">
        <f t="shared" si="101"/>
        <v>0</v>
      </c>
    </row>
    <row r="154" spans="1:121" ht="20.25" customHeight="1">
      <c r="A154" s="1295" t="s">
        <v>1771</v>
      </c>
      <c r="B154" s="1296"/>
      <c r="C154" s="598">
        <v>47</v>
      </c>
      <c r="D154" s="788">
        <f t="shared" si="62"/>
        <v>0</v>
      </c>
      <c r="E154" s="786">
        <f t="shared" si="63"/>
        <v>0</v>
      </c>
      <c r="F154" s="787">
        <f t="shared" si="64"/>
        <v>0</v>
      </c>
      <c r="G154" s="673">
        <v>0</v>
      </c>
      <c r="H154" s="786">
        <f t="shared" si="65"/>
        <v>0</v>
      </c>
      <c r="I154" s="674">
        <v>0</v>
      </c>
      <c r="J154" s="673">
        <v>0</v>
      </c>
      <c r="K154" s="786">
        <f t="shared" si="68"/>
        <v>0</v>
      </c>
      <c r="L154" s="617">
        <v>0</v>
      </c>
      <c r="M154" s="675">
        <v>0</v>
      </c>
      <c r="N154" s="786">
        <f t="shared" si="66"/>
        <v>0</v>
      </c>
      <c r="O154" s="676">
        <v>0</v>
      </c>
      <c r="P154" s="673">
        <v>0</v>
      </c>
      <c r="Q154" s="786">
        <f t="shared" si="69"/>
        <v>0</v>
      </c>
      <c r="R154" s="617">
        <v>0</v>
      </c>
      <c r="S154" s="673">
        <v>0</v>
      </c>
      <c r="T154" s="786">
        <f t="shared" si="70"/>
        <v>0</v>
      </c>
      <c r="U154" s="674">
        <v>0</v>
      </c>
      <c r="V154" s="673">
        <v>0</v>
      </c>
      <c r="W154" s="786">
        <f t="shared" si="71"/>
        <v>0</v>
      </c>
      <c r="X154" s="674">
        <v>0</v>
      </c>
      <c r="Y154" s="673">
        <v>0</v>
      </c>
      <c r="Z154" s="786">
        <f t="shared" si="72"/>
        <v>0</v>
      </c>
      <c r="AA154" s="674">
        <v>0</v>
      </c>
      <c r="AB154" s="673">
        <v>0</v>
      </c>
      <c r="AC154" s="786">
        <f t="shared" si="73"/>
        <v>0</v>
      </c>
      <c r="AD154" s="674">
        <v>0</v>
      </c>
      <c r="AE154" s="673">
        <v>0</v>
      </c>
      <c r="AF154" s="786">
        <f t="shared" si="74"/>
        <v>0</v>
      </c>
      <c r="AG154" s="674">
        <v>0</v>
      </c>
      <c r="AH154" s="673">
        <v>0</v>
      </c>
      <c r="AI154" s="786">
        <f t="shared" si="75"/>
        <v>0</v>
      </c>
      <c r="AJ154" s="674">
        <v>0</v>
      </c>
      <c r="AK154" s="673">
        <v>0</v>
      </c>
      <c r="AL154" s="786">
        <f t="shared" si="76"/>
        <v>0</v>
      </c>
      <c r="AM154" s="674">
        <v>0</v>
      </c>
      <c r="AN154" s="673">
        <v>0</v>
      </c>
      <c r="AO154" s="786">
        <f t="shared" si="77"/>
        <v>0</v>
      </c>
      <c r="AP154" s="674">
        <v>0</v>
      </c>
      <c r="AQ154" s="673">
        <v>0</v>
      </c>
      <c r="AR154" s="786">
        <f t="shared" si="78"/>
        <v>0</v>
      </c>
      <c r="AS154" s="674">
        <v>0</v>
      </c>
      <c r="AT154" s="673">
        <v>0</v>
      </c>
      <c r="AU154" s="786">
        <f t="shared" si="79"/>
        <v>0</v>
      </c>
      <c r="AV154" s="674">
        <v>0</v>
      </c>
      <c r="AW154" s="673">
        <v>0</v>
      </c>
      <c r="AX154" s="786">
        <f t="shared" si="80"/>
        <v>0</v>
      </c>
      <c r="AY154" s="674">
        <v>0</v>
      </c>
      <c r="AZ154" s="673">
        <v>0</v>
      </c>
      <c r="BA154" s="786">
        <f t="shared" si="81"/>
        <v>0</v>
      </c>
      <c r="BB154" s="674">
        <v>0</v>
      </c>
      <c r="BC154" s="673">
        <v>0</v>
      </c>
      <c r="BD154" s="786">
        <f t="shared" si="82"/>
        <v>0</v>
      </c>
      <c r="BE154" s="674">
        <v>0</v>
      </c>
      <c r="BF154" s="673">
        <v>0</v>
      </c>
      <c r="BG154" s="786">
        <f t="shared" si="83"/>
        <v>0</v>
      </c>
      <c r="BH154" s="674">
        <v>0</v>
      </c>
      <c r="BI154" s="673">
        <v>0</v>
      </c>
      <c r="BJ154" s="786">
        <f t="shared" si="84"/>
        <v>0</v>
      </c>
      <c r="BK154" s="674">
        <v>0</v>
      </c>
      <c r="BL154" s="673">
        <v>0</v>
      </c>
      <c r="BM154" s="786">
        <f t="shared" si="85"/>
        <v>0</v>
      </c>
      <c r="BN154" s="674">
        <v>0</v>
      </c>
      <c r="BO154" s="673">
        <v>0</v>
      </c>
      <c r="BP154" s="786">
        <f t="shared" si="86"/>
        <v>0</v>
      </c>
      <c r="BQ154" s="674">
        <v>0</v>
      </c>
      <c r="BR154" s="673">
        <v>0</v>
      </c>
      <c r="BS154" s="786">
        <f t="shared" si="87"/>
        <v>0</v>
      </c>
      <c r="BT154" s="677">
        <v>0</v>
      </c>
      <c r="BU154" s="673">
        <v>0</v>
      </c>
      <c r="BV154" s="786">
        <f t="shared" si="88"/>
        <v>0</v>
      </c>
      <c r="BW154" s="677">
        <v>0</v>
      </c>
      <c r="BX154" s="673">
        <v>0</v>
      </c>
      <c r="BY154" s="786">
        <f t="shared" si="89"/>
        <v>0</v>
      </c>
      <c r="BZ154" s="677">
        <v>0</v>
      </c>
      <c r="CA154" s="673">
        <v>0</v>
      </c>
      <c r="CB154" s="786">
        <f t="shared" si="90"/>
        <v>0</v>
      </c>
      <c r="CC154" s="677">
        <v>0</v>
      </c>
      <c r="CD154" s="673">
        <v>0</v>
      </c>
      <c r="CE154" s="786">
        <f t="shared" si="91"/>
        <v>0</v>
      </c>
      <c r="CF154" s="674">
        <v>0</v>
      </c>
      <c r="CG154" s="673">
        <v>0</v>
      </c>
      <c r="CH154" s="786">
        <f t="shared" si="92"/>
        <v>0</v>
      </c>
      <c r="CI154" s="677">
        <v>0</v>
      </c>
      <c r="CJ154" s="673">
        <v>0</v>
      </c>
      <c r="CK154" s="786">
        <f t="shared" si="93"/>
        <v>0</v>
      </c>
      <c r="CL154" s="677">
        <v>0</v>
      </c>
      <c r="CM154" s="673">
        <v>0</v>
      </c>
      <c r="CN154" s="786">
        <f t="shared" si="94"/>
        <v>0</v>
      </c>
      <c r="CO154" s="677">
        <v>0</v>
      </c>
      <c r="CP154" s="673">
        <v>0</v>
      </c>
      <c r="CQ154" s="786">
        <f t="shared" si="95"/>
        <v>0</v>
      </c>
      <c r="CR154" s="677">
        <v>0</v>
      </c>
      <c r="CS154" s="673">
        <v>0</v>
      </c>
      <c r="CT154" s="786">
        <f t="shared" si="96"/>
        <v>0</v>
      </c>
      <c r="CU154" s="677">
        <v>0</v>
      </c>
      <c r="CV154" s="673">
        <v>0</v>
      </c>
      <c r="CW154" s="786">
        <f t="shared" si="97"/>
        <v>0</v>
      </c>
      <c r="CX154" s="677">
        <v>0</v>
      </c>
      <c r="CY154" s="673">
        <v>0</v>
      </c>
      <c r="CZ154" s="786">
        <f t="shared" si="98"/>
        <v>0</v>
      </c>
      <c r="DA154" s="676">
        <v>0</v>
      </c>
      <c r="DB154" s="678">
        <v>0</v>
      </c>
      <c r="DC154" s="801" t="str">
        <f t="shared" si="67"/>
        <v>OK!</v>
      </c>
      <c r="DL154" s="681" t="s">
        <v>1771</v>
      </c>
      <c r="DM154" s="682"/>
      <c r="DN154" s="598">
        <v>47</v>
      </c>
      <c r="DO154" s="803">
        <f t="shared" si="101"/>
        <v>0</v>
      </c>
      <c r="DP154" s="803">
        <f t="shared" si="101"/>
        <v>0</v>
      </c>
      <c r="DQ154" s="803">
        <f t="shared" si="101"/>
        <v>0</v>
      </c>
    </row>
    <row r="155" spans="1:121" ht="20.25" customHeight="1">
      <c r="A155" s="1295" t="s">
        <v>1772</v>
      </c>
      <c r="B155" s="1296"/>
      <c r="C155" s="598">
        <v>48</v>
      </c>
      <c r="D155" s="788">
        <f t="shared" si="62"/>
        <v>0</v>
      </c>
      <c r="E155" s="786">
        <f t="shared" si="63"/>
        <v>0</v>
      </c>
      <c r="F155" s="787">
        <f t="shared" si="64"/>
        <v>0</v>
      </c>
      <c r="G155" s="673">
        <v>0</v>
      </c>
      <c r="H155" s="786">
        <f t="shared" si="65"/>
        <v>0</v>
      </c>
      <c r="I155" s="674">
        <v>0</v>
      </c>
      <c r="J155" s="673">
        <v>0</v>
      </c>
      <c r="K155" s="786">
        <f t="shared" si="68"/>
        <v>0</v>
      </c>
      <c r="L155" s="617">
        <v>0</v>
      </c>
      <c r="M155" s="675">
        <v>0</v>
      </c>
      <c r="N155" s="786">
        <f t="shared" si="66"/>
        <v>0</v>
      </c>
      <c r="O155" s="676">
        <v>0</v>
      </c>
      <c r="P155" s="673">
        <v>0</v>
      </c>
      <c r="Q155" s="786">
        <f t="shared" si="69"/>
        <v>0</v>
      </c>
      <c r="R155" s="617">
        <v>0</v>
      </c>
      <c r="S155" s="673">
        <v>0</v>
      </c>
      <c r="T155" s="786">
        <f t="shared" si="70"/>
        <v>0</v>
      </c>
      <c r="U155" s="674">
        <v>0</v>
      </c>
      <c r="V155" s="673">
        <v>0</v>
      </c>
      <c r="W155" s="786">
        <f t="shared" si="71"/>
        <v>0</v>
      </c>
      <c r="X155" s="674">
        <v>0</v>
      </c>
      <c r="Y155" s="673">
        <v>0</v>
      </c>
      <c r="Z155" s="786">
        <f t="shared" si="72"/>
        <v>0</v>
      </c>
      <c r="AA155" s="674">
        <v>0</v>
      </c>
      <c r="AB155" s="673">
        <v>0</v>
      </c>
      <c r="AC155" s="786">
        <f t="shared" si="73"/>
        <v>0</v>
      </c>
      <c r="AD155" s="674">
        <v>0</v>
      </c>
      <c r="AE155" s="673">
        <v>0</v>
      </c>
      <c r="AF155" s="786">
        <f t="shared" si="74"/>
        <v>0</v>
      </c>
      <c r="AG155" s="674">
        <v>0</v>
      </c>
      <c r="AH155" s="673">
        <v>0</v>
      </c>
      <c r="AI155" s="786">
        <f t="shared" si="75"/>
        <v>0</v>
      </c>
      <c r="AJ155" s="674">
        <v>0</v>
      </c>
      <c r="AK155" s="673">
        <v>0</v>
      </c>
      <c r="AL155" s="786">
        <f t="shared" si="76"/>
        <v>0</v>
      </c>
      <c r="AM155" s="674">
        <v>0</v>
      </c>
      <c r="AN155" s="673">
        <v>0</v>
      </c>
      <c r="AO155" s="786">
        <f t="shared" si="77"/>
        <v>0</v>
      </c>
      <c r="AP155" s="674">
        <v>0</v>
      </c>
      <c r="AQ155" s="673">
        <v>0</v>
      </c>
      <c r="AR155" s="786">
        <f t="shared" si="78"/>
        <v>0</v>
      </c>
      <c r="AS155" s="674">
        <v>0</v>
      </c>
      <c r="AT155" s="673">
        <v>0</v>
      </c>
      <c r="AU155" s="786">
        <f t="shared" si="79"/>
        <v>0</v>
      </c>
      <c r="AV155" s="674">
        <v>0</v>
      </c>
      <c r="AW155" s="673">
        <v>0</v>
      </c>
      <c r="AX155" s="786">
        <f t="shared" si="80"/>
        <v>0</v>
      </c>
      <c r="AY155" s="674">
        <v>0</v>
      </c>
      <c r="AZ155" s="673">
        <v>0</v>
      </c>
      <c r="BA155" s="786">
        <f t="shared" si="81"/>
        <v>0</v>
      </c>
      <c r="BB155" s="674">
        <v>0</v>
      </c>
      <c r="BC155" s="673">
        <v>0</v>
      </c>
      <c r="BD155" s="786">
        <f t="shared" si="82"/>
        <v>0</v>
      </c>
      <c r="BE155" s="674">
        <v>0</v>
      </c>
      <c r="BF155" s="673">
        <v>0</v>
      </c>
      <c r="BG155" s="786">
        <f t="shared" si="83"/>
        <v>0</v>
      </c>
      <c r="BH155" s="674">
        <v>0</v>
      </c>
      <c r="BI155" s="673">
        <v>0</v>
      </c>
      <c r="BJ155" s="786">
        <f t="shared" si="84"/>
        <v>0</v>
      </c>
      <c r="BK155" s="674">
        <v>0</v>
      </c>
      <c r="BL155" s="673">
        <v>0</v>
      </c>
      <c r="BM155" s="786">
        <f t="shared" si="85"/>
        <v>0</v>
      </c>
      <c r="BN155" s="674">
        <v>0</v>
      </c>
      <c r="BO155" s="673">
        <v>0</v>
      </c>
      <c r="BP155" s="786">
        <f t="shared" si="86"/>
        <v>0</v>
      </c>
      <c r="BQ155" s="674">
        <v>0</v>
      </c>
      <c r="BR155" s="673">
        <v>0</v>
      </c>
      <c r="BS155" s="786">
        <f t="shared" si="87"/>
        <v>0</v>
      </c>
      <c r="BT155" s="677">
        <v>0</v>
      </c>
      <c r="BU155" s="673">
        <v>0</v>
      </c>
      <c r="BV155" s="786">
        <f t="shared" si="88"/>
        <v>0</v>
      </c>
      <c r="BW155" s="677">
        <v>0</v>
      </c>
      <c r="BX155" s="673">
        <v>0</v>
      </c>
      <c r="BY155" s="786">
        <f t="shared" si="89"/>
        <v>0</v>
      </c>
      <c r="BZ155" s="677">
        <v>0</v>
      </c>
      <c r="CA155" s="673">
        <v>0</v>
      </c>
      <c r="CB155" s="786">
        <f t="shared" si="90"/>
        <v>0</v>
      </c>
      <c r="CC155" s="677">
        <v>0</v>
      </c>
      <c r="CD155" s="673">
        <v>0</v>
      </c>
      <c r="CE155" s="786">
        <f t="shared" si="91"/>
        <v>0</v>
      </c>
      <c r="CF155" s="674">
        <v>0</v>
      </c>
      <c r="CG155" s="673">
        <v>0</v>
      </c>
      <c r="CH155" s="786">
        <f t="shared" si="92"/>
        <v>0</v>
      </c>
      <c r="CI155" s="677">
        <v>0</v>
      </c>
      <c r="CJ155" s="673">
        <v>0</v>
      </c>
      <c r="CK155" s="786">
        <f t="shared" si="93"/>
        <v>0</v>
      </c>
      <c r="CL155" s="677">
        <v>0</v>
      </c>
      <c r="CM155" s="673">
        <v>0</v>
      </c>
      <c r="CN155" s="786">
        <f t="shared" si="94"/>
        <v>0</v>
      </c>
      <c r="CO155" s="677">
        <v>0</v>
      </c>
      <c r="CP155" s="673">
        <v>0</v>
      </c>
      <c r="CQ155" s="786">
        <f t="shared" si="95"/>
        <v>0</v>
      </c>
      <c r="CR155" s="677">
        <v>0</v>
      </c>
      <c r="CS155" s="673">
        <v>0</v>
      </c>
      <c r="CT155" s="786">
        <f t="shared" si="96"/>
        <v>0</v>
      </c>
      <c r="CU155" s="677">
        <v>0</v>
      </c>
      <c r="CV155" s="673">
        <v>0</v>
      </c>
      <c r="CW155" s="786">
        <f t="shared" si="97"/>
        <v>0</v>
      </c>
      <c r="CX155" s="677">
        <v>0</v>
      </c>
      <c r="CY155" s="673">
        <v>0</v>
      </c>
      <c r="CZ155" s="786">
        <f t="shared" si="98"/>
        <v>0</v>
      </c>
      <c r="DA155" s="676">
        <v>0</v>
      </c>
      <c r="DB155" s="678">
        <v>0</v>
      </c>
      <c r="DC155" s="801" t="str">
        <f t="shared" si="67"/>
        <v>OK!</v>
      </c>
      <c r="DL155" s="681" t="s">
        <v>1772</v>
      </c>
      <c r="DM155" s="682"/>
      <c r="DN155" s="598">
        <v>48</v>
      </c>
      <c r="DO155" s="803">
        <f t="shared" si="101"/>
        <v>0</v>
      </c>
      <c r="DP155" s="803">
        <f t="shared" si="101"/>
        <v>0</v>
      </c>
      <c r="DQ155" s="803">
        <f t="shared" si="101"/>
        <v>0</v>
      </c>
    </row>
    <row r="156" spans="1:121" ht="20.25" customHeight="1">
      <c r="A156" s="1295" t="s">
        <v>1773</v>
      </c>
      <c r="B156" s="1296"/>
      <c r="C156" s="598">
        <v>49</v>
      </c>
      <c r="D156" s="788">
        <f t="shared" si="62"/>
        <v>0</v>
      </c>
      <c r="E156" s="786">
        <f t="shared" si="63"/>
        <v>0</v>
      </c>
      <c r="F156" s="787">
        <f t="shared" si="64"/>
        <v>0</v>
      </c>
      <c r="G156" s="673">
        <v>0</v>
      </c>
      <c r="H156" s="786">
        <f t="shared" si="65"/>
        <v>0</v>
      </c>
      <c r="I156" s="674">
        <v>0</v>
      </c>
      <c r="J156" s="673">
        <v>0</v>
      </c>
      <c r="K156" s="786">
        <f t="shared" si="68"/>
        <v>0</v>
      </c>
      <c r="L156" s="617">
        <v>0</v>
      </c>
      <c r="M156" s="675">
        <v>0</v>
      </c>
      <c r="N156" s="786">
        <f t="shared" si="66"/>
        <v>0</v>
      </c>
      <c r="O156" s="676">
        <v>0</v>
      </c>
      <c r="P156" s="673">
        <v>0</v>
      </c>
      <c r="Q156" s="786">
        <f t="shared" si="69"/>
        <v>0</v>
      </c>
      <c r="R156" s="617">
        <v>0</v>
      </c>
      <c r="S156" s="673">
        <v>0</v>
      </c>
      <c r="T156" s="786">
        <f t="shared" si="70"/>
        <v>0</v>
      </c>
      <c r="U156" s="674">
        <v>0</v>
      </c>
      <c r="V156" s="673">
        <v>0</v>
      </c>
      <c r="W156" s="786">
        <f t="shared" si="71"/>
        <v>0</v>
      </c>
      <c r="X156" s="674">
        <v>0</v>
      </c>
      <c r="Y156" s="673">
        <v>0</v>
      </c>
      <c r="Z156" s="786">
        <f t="shared" si="72"/>
        <v>0</v>
      </c>
      <c r="AA156" s="674">
        <v>0</v>
      </c>
      <c r="AB156" s="673">
        <v>0</v>
      </c>
      <c r="AC156" s="786">
        <f t="shared" si="73"/>
        <v>0</v>
      </c>
      <c r="AD156" s="674">
        <v>0</v>
      </c>
      <c r="AE156" s="673">
        <v>0</v>
      </c>
      <c r="AF156" s="786">
        <f t="shared" si="74"/>
        <v>0</v>
      </c>
      <c r="AG156" s="674">
        <v>0</v>
      </c>
      <c r="AH156" s="673">
        <v>0</v>
      </c>
      <c r="AI156" s="786">
        <f t="shared" si="75"/>
        <v>0</v>
      </c>
      <c r="AJ156" s="674">
        <v>0</v>
      </c>
      <c r="AK156" s="673">
        <v>0</v>
      </c>
      <c r="AL156" s="786">
        <f t="shared" si="76"/>
        <v>0</v>
      </c>
      <c r="AM156" s="674">
        <v>0</v>
      </c>
      <c r="AN156" s="673">
        <v>0</v>
      </c>
      <c r="AO156" s="786">
        <f t="shared" si="77"/>
        <v>0</v>
      </c>
      <c r="AP156" s="674">
        <v>0</v>
      </c>
      <c r="AQ156" s="673">
        <v>0</v>
      </c>
      <c r="AR156" s="786">
        <f t="shared" si="78"/>
        <v>0</v>
      </c>
      <c r="AS156" s="674">
        <v>0</v>
      </c>
      <c r="AT156" s="673">
        <v>0</v>
      </c>
      <c r="AU156" s="786">
        <f t="shared" si="79"/>
        <v>0</v>
      </c>
      <c r="AV156" s="674">
        <v>0</v>
      </c>
      <c r="AW156" s="673">
        <v>0</v>
      </c>
      <c r="AX156" s="786">
        <f t="shared" si="80"/>
        <v>0</v>
      </c>
      <c r="AY156" s="674">
        <v>0</v>
      </c>
      <c r="AZ156" s="673">
        <v>0</v>
      </c>
      <c r="BA156" s="786">
        <f t="shared" si="81"/>
        <v>0</v>
      </c>
      <c r="BB156" s="674">
        <v>0</v>
      </c>
      <c r="BC156" s="673">
        <v>0</v>
      </c>
      <c r="BD156" s="786">
        <f t="shared" si="82"/>
        <v>0</v>
      </c>
      <c r="BE156" s="674">
        <v>0</v>
      </c>
      <c r="BF156" s="673">
        <v>0</v>
      </c>
      <c r="BG156" s="786">
        <f t="shared" si="83"/>
        <v>0</v>
      </c>
      <c r="BH156" s="674">
        <v>0</v>
      </c>
      <c r="BI156" s="673">
        <v>0</v>
      </c>
      <c r="BJ156" s="786">
        <f t="shared" si="84"/>
        <v>0</v>
      </c>
      <c r="BK156" s="674">
        <v>0</v>
      </c>
      <c r="BL156" s="673">
        <v>0</v>
      </c>
      <c r="BM156" s="786">
        <f t="shared" si="85"/>
        <v>0</v>
      </c>
      <c r="BN156" s="674">
        <v>0</v>
      </c>
      <c r="BO156" s="673">
        <v>0</v>
      </c>
      <c r="BP156" s="786">
        <f t="shared" si="86"/>
        <v>0</v>
      </c>
      <c r="BQ156" s="674">
        <v>0</v>
      </c>
      <c r="BR156" s="673">
        <v>0</v>
      </c>
      <c r="BS156" s="786">
        <f t="shared" si="87"/>
        <v>0</v>
      </c>
      <c r="BT156" s="677">
        <v>0</v>
      </c>
      <c r="BU156" s="673">
        <v>0</v>
      </c>
      <c r="BV156" s="786">
        <f t="shared" si="88"/>
        <v>0</v>
      </c>
      <c r="BW156" s="677">
        <v>0</v>
      </c>
      <c r="BX156" s="673">
        <v>0</v>
      </c>
      <c r="BY156" s="786">
        <f t="shared" si="89"/>
        <v>0</v>
      </c>
      <c r="BZ156" s="677">
        <v>0</v>
      </c>
      <c r="CA156" s="673">
        <v>0</v>
      </c>
      <c r="CB156" s="786">
        <f t="shared" si="90"/>
        <v>0</v>
      </c>
      <c r="CC156" s="677">
        <v>0</v>
      </c>
      <c r="CD156" s="673">
        <v>0</v>
      </c>
      <c r="CE156" s="786">
        <f t="shared" si="91"/>
        <v>0</v>
      </c>
      <c r="CF156" s="674">
        <v>0</v>
      </c>
      <c r="CG156" s="673">
        <v>0</v>
      </c>
      <c r="CH156" s="786">
        <f t="shared" si="92"/>
        <v>0</v>
      </c>
      <c r="CI156" s="677">
        <v>0</v>
      </c>
      <c r="CJ156" s="673">
        <v>0</v>
      </c>
      <c r="CK156" s="786">
        <f t="shared" si="93"/>
        <v>0</v>
      </c>
      <c r="CL156" s="677">
        <v>0</v>
      </c>
      <c r="CM156" s="673">
        <v>0</v>
      </c>
      <c r="CN156" s="786">
        <f t="shared" si="94"/>
        <v>0</v>
      </c>
      <c r="CO156" s="677">
        <v>0</v>
      </c>
      <c r="CP156" s="673">
        <v>0</v>
      </c>
      <c r="CQ156" s="786">
        <f t="shared" si="95"/>
        <v>0</v>
      </c>
      <c r="CR156" s="677">
        <v>0</v>
      </c>
      <c r="CS156" s="673">
        <v>0</v>
      </c>
      <c r="CT156" s="786">
        <f t="shared" si="96"/>
        <v>0</v>
      </c>
      <c r="CU156" s="677">
        <v>0</v>
      </c>
      <c r="CV156" s="673">
        <v>0</v>
      </c>
      <c r="CW156" s="786">
        <f t="shared" si="97"/>
        <v>0</v>
      </c>
      <c r="CX156" s="677">
        <v>0</v>
      </c>
      <c r="CY156" s="673">
        <v>0</v>
      </c>
      <c r="CZ156" s="786">
        <f t="shared" si="98"/>
        <v>0</v>
      </c>
      <c r="DA156" s="676">
        <v>0</v>
      </c>
      <c r="DB156" s="678">
        <v>0</v>
      </c>
      <c r="DC156" s="801" t="str">
        <f t="shared" si="67"/>
        <v>OK!</v>
      </c>
      <c r="DL156" s="681" t="s">
        <v>1773</v>
      </c>
      <c r="DM156" s="682"/>
      <c r="DN156" s="598">
        <v>49</v>
      </c>
      <c r="DO156" s="803">
        <f t="shared" si="101"/>
        <v>0</v>
      </c>
      <c r="DP156" s="803">
        <f t="shared" si="101"/>
        <v>0</v>
      </c>
      <c r="DQ156" s="803">
        <f t="shared" si="101"/>
        <v>0</v>
      </c>
    </row>
    <row r="157" spans="1:121" ht="20.25" customHeight="1">
      <c r="A157" s="1295" t="s">
        <v>1774</v>
      </c>
      <c r="B157" s="1296"/>
      <c r="C157" s="598">
        <v>50</v>
      </c>
      <c r="D157" s="788">
        <f t="shared" si="62"/>
        <v>0</v>
      </c>
      <c r="E157" s="786">
        <f t="shared" si="63"/>
        <v>0</v>
      </c>
      <c r="F157" s="787">
        <f t="shared" si="64"/>
        <v>0</v>
      </c>
      <c r="G157" s="673">
        <v>0</v>
      </c>
      <c r="H157" s="786">
        <f t="shared" si="65"/>
        <v>0</v>
      </c>
      <c r="I157" s="674">
        <v>0</v>
      </c>
      <c r="J157" s="673">
        <v>0</v>
      </c>
      <c r="K157" s="786">
        <f t="shared" si="68"/>
        <v>0</v>
      </c>
      <c r="L157" s="617">
        <v>0</v>
      </c>
      <c r="M157" s="675">
        <v>0</v>
      </c>
      <c r="N157" s="786">
        <f t="shared" si="66"/>
        <v>0</v>
      </c>
      <c r="O157" s="676">
        <v>0</v>
      </c>
      <c r="P157" s="673">
        <v>0</v>
      </c>
      <c r="Q157" s="786">
        <f t="shared" si="69"/>
        <v>0</v>
      </c>
      <c r="R157" s="617">
        <v>0</v>
      </c>
      <c r="S157" s="673">
        <v>0</v>
      </c>
      <c r="T157" s="786">
        <f t="shared" si="70"/>
        <v>0</v>
      </c>
      <c r="U157" s="674">
        <v>0</v>
      </c>
      <c r="V157" s="673">
        <v>0</v>
      </c>
      <c r="W157" s="786">
        <f t="shared" si="71"/>
        <v>0</v>
      </c>
      <c r="X157" s="674">
        <v>0</v>
      </c>
      <c r="Y157" s="673">
        <v>0</v>
      </c>
      <c r="Z157" s="786">
        <f t="shared" si="72"/>
        <v>0</v>
      </c>
      <c r="AA157" s="674">
        <v>0</v>
      </c>
      <c r="AB157" s="673">
        <v>0</v>
      </c>
      <c r="AC157" s="786">
        <f t="shared" si="73"/>
        <v>0</v>
      </c>
      <c r="AD157" s="674">
        <v>0</v>
      </c>
      <c r="AE157" s="673">
        <v>0</v>
      </c>
      <c r="AF157" s="786">
        <f t="shared" si="74"/>
        <v>0</v>
      </c>
      <c r="AG157" s="674">
        <v>0</v>
      </c>
      <c r="AH157" s="673">
        <v>0</v>
      </c>
      <c r="AI157" s="786">
        <f t="shared" si="75"/>
        <v>0</v>
      </c>
      <c r="AJ157" s="674">
        <v>0</v>
      </c>
      <c r="AK157" s="673">
        <v>0</v>
      </c>
      <c r="AL157" s="786">
        <f t="shared" si="76"/>
        <v>0</v>
      </c>
      <c r="AM157" s="674">
        <v>0</v>
      </c>
      <c r="AN157" s="673">
        <v>0</v>
      </c>
      <c r="AO157" s="786">
        <f t="shared" si="77"/>
        <v>0</v>
      </c>
      <c r="AP157" s="674">
        <v>0</v>
      </c>
      <c r="AQ157" s="673">
        <v>0</v>
      </c>
      <c r="AR157" s="786">
        <f t="shared" si="78"/>
        <v>0</v>
      </c>
      <c r="AS157" s="674">
        <v>0</v>
      </c>
      <c r="AT157" s="673">
        <v>0</v>
      </c>
      <c r="AU157" s="786">
        <f t="shared" si="79"/>
        <v>0</v>
      </c>
      <c r="AV157" s="674">
        <v>0</v>
      </c>
      <c r="AW157" s="673">
        <v>0</v>
      </c>
      <c r="AX157" s="786">
        <f t="shared" si="80"/>
        <v>0</v>
      </c>
      <c r="AY157" s="674">
        <v>0</v>
      </c>
      <c r="AZ157" s="673">
        <v>0</v>
      </c>
      <c r="BA157" s="786">
        <f t="shared" si="81"/>
        <v>0</v>
      </c>
      <c r="BB157" s="674">
        <v>0</v>
      </c>
      <c r="BC157" s="673">
        <v>0</v>
      </c>
      <c r="BD157" s="786">
        <f t="shared" si="82"/>
        <v>0</v>
      </c>
      <c r="BE157" s="674">
        <v>0</v>
      </c>
      <c r="BF157" s="673">
        <v>0</v>
      </c>
      <c r="BG157" s="786">
        <f t="shared" si="83"/>
        <v>0</v>
      </c>
      <c r="BH157" s="674">
        <v>0</v>
      </c>
      <c r="BI157" s="673">
        <v>0</v>
      </c>
      <c r="BJ157" s="786">
        <f t="shared" si="84"/>
        <v>0</v>
      </c>
      <c r="BK157" s="674">
        <v>0</v>
      </c>
      <c r="BL157" s="673">
        <v>0</v>
      </c>
      <c r="BM157" s="786">
        <f t="shared" si="85"/>
        <v>0</v>
      </c>
      <c r="BN157" s="674">
        <v>0</v>
      </c>
      <c r="BO157" s="673">
        <v>0</v>
      </c>
      <c r="BP157" s="786">
        <f t="shared" si="86"/>
        <v>0</v>
      </c>
      <c r="BQ157" s="674">
        <v>0</v>
      </c>
      <c r="BR157" s="673">
        <v>0</v>
      </c>
      <c r="BS157" s="786">
        <f t="shared" si="87"/>
        <v>0</v>
      </c>
      <c r="BT157" s="677">
        <v>0</v>
      </c>
      <c r="BU157" s="673">
        <v>0</v>
      </c>
      <c r="BV157" s="786">
        <f t="shared" si="88"/>
        <v>0</v>
      </c>
      <c r="BW157" s="677">
        <v>0</v>
      </c>
      <c r="BX157" s="673">
        <v>0</v>
      </c>
      <c r="BY157" s="786">
        <f t="shared" si="89"/>
        <v>0</v>
      </c>
      <c r="BZ157" s="677">
        <v>0</v>
      </c>
      <c r="CA157" s="673">
        <v>0</v>
      </c>
      <c r="CB157" s="786">
        <f t="shared" si="90"/>
        <v>0</v>
      </c>
      <c r="CC157" s="677">
        <v>0</v>
      </c>
      <c r="CD157" s="673">
        <v>0</v>
      </c>
      <c r="CE157" s="786">
        <f t="shared" si="91"/>
        <v>0</v>
      </c>
      <c r="CF157" s="674">
        <v>0</v>
      </c>
      <c r="CG157" s="673">
        <v>0</v>
      </c>
      <c r="CH157" s="786">
        <f t="shared" si="92"/>
        <v>0</v>
      </c>
      <c r="CI157" s="677">
        <v>0</v>
      </c>
      <c r="CJ157" s="673">
        <v>0</v>
      </c>
      <c r="CK157" s="786">
        <f t="shared" si="93"/>
        <v>0</v>
      </c>
      <c r="CL157" s="677">
        <v>0</v>
      </c>
      <c r="CM157" s="673">
        <v>0</v>
      </c>
      <c r="CN157" s="786">
        <f t="shared" si="94"/>
        <v>0</v>
      </c>
      <c r="CO157" s="677">
        <v>0</v>
      </c>
      <c r="CP157" s="673">
        <v>0</v>
      </c>
      <c r="CQ157" s="786">
        <f t="shared" si="95"/>
        <v>0</v>
      </c>
      <c r="CR157" s="677">
        <v>0</v>
      </c>
      <c r="CS157" s="673">
        <v>0</v>
      </c>
      <c r="CT157" s="786">
        <f t="shared" si="96"/>
        <v>0</v>
      </c>
      <c r="CU157" s="677">
        <v>0</v>
      </c>
      <c r="CV157" s="673">
        <v>0</v>
      </c>
      <c r="CW157" s="786">
        <f t="shared" si="97"/>
        <v>0</v>
      </c>
      <c r="CX157" s="677">
        <v>0</v>
      </c>
      <c r="CY157" s="673">
        <v>0</v>
      </c>
      <c r="CZ157" s="786">
        <f t="shared" si="98"/>
        <v>0</v>
      </c>
      <c r="DA157" s="676">
        <v>0</v>
      </c>
      <c r="DB157" s="678">
        <v>0</v>
      </c>
      <c r="DC157" s="801" t="str">
        <f t="shared" si="67"/>
        <v>OK!</v>
      </c>
      <c r="DL157" s="681" t="s">
        <v>1774</v>
      </c>
      <c r="DM157" s="682"/>
      <c r="DN157" s="598">
        <v>50</v>
      </c>
      <c r="DO157" s="803">
        <f t="shared" si="101"/>
        <v>0</v>
      </c>
      <c r="DP157" s="803">
        <f t="shared" si="101"/>
        <v>0</v>
      </c>
      <c r="DQ157" s="803">
        <f t="shared" si="101"/>
        <v>0</v>
      </c>
    </row>
    <row r="158" spans="1:121" ht="20.25" customHeight="1">
      <c r="A158" s="1295" t="s">
        <v>1775</v>
      </c>
      <c r="B158" s="1296"/>
      <c r="C158" s="598">
        <v>51</v>
      </c>
      <c r="D158" s="788">
        <f t="shared" si="62"/>
        <v>0</v>
      </c>
      <c r="E158" s="786">
        <f t="shared" si="63"/>
        <v>0</v>
      </c>
      <c r="F158" s="787">
        <f t="shared" si="64"/>
        <v>0</v>
      </c>
      <c r="G158" s="673">
        <v>0</v>
      </c>
      <c r="H158" s="786">
        <f t="shared" si="65"/>
        <v>0</v>
      </c>
      <c r="I158" s="674">
        <v>0</v>
      </c>
      <c r="J158" s="673">
        <v>0</v>
      </c>
      <c r="K158" s="786">
        <f t="shared" si="68"/>
        <v>0</v>
      </c>
      <c r="L158" s="617">
        <v>0</v>
      </c>
      <c r="M158" s="675">
        <v>0</v>
      </c>
      <c r="N158" s="786">
        <f t="shared" si="66"/>
        <v>0</v>
      </c>
      <c r="O158" s="676">
        <v>0</v>
      </c>
      <c r="P158" s="673">
        <v>0</v>
      </c>
      <c r="Q158" s="786">
        <f t="shared" si="69"/>
        <v>0</v>
      </c>
      <c r="R158" s="617">
        <v>0</v>
      </c>
      <c r="S158" s="673">
        <v>0</v>
      </c>
      <c r="T158" s="786">
        <f t="shared" si="70"/>
        <v>0</v>
      </c>
      <c r="U158" s="674">
        <v>0</v>
      </c>
      <c r="V158" s="673">
        <v>0</v>
      </c>
      <c r="W158" s="786">
        <f t="shared" si="71"/>
        <v>0</v>
      </c>
      <c r="X158" s="674">
        <v>0</v>
      </c>
      <c r="Y158" s="673">
        <v>0</v>
      </c>
      <c r="Z158" s="786">
        <f t="shared" si="72"/>
        <v>0</v>
      </c>
      <c r="AA158" s="674">
        <v>0</v>
      </c>
      <c r="AB158" s="673">
        <v>0</v>
      </c>
      <c r="AC158" s="786">
        <f t="shared" si="73"/>
        <v>0</v>
      </c>
      <c r="AD158" s="674">
        <v>0</v>
      </c>
      <c r="AE158" s="673">
        <v>0</v>
      </c>
      <c r="AF158" s="786">
        <f t="shared" si="74"/>
        <v>0</v>
      </c>
      <c r="AG158" s="674">
        <v>0</v>
      </c>
      <c r="AH158" s="673">
        <v>0</v>
      </c>
      <c r="AI158" s="786">
        <f t="shared" si="75"/>
        <v>0</v>
      </c>
      <c r="AJ158" s="674">
        <v>0</v>
      </c>
      <c r="AK158" s="673">
        <v>0</v>
      </c>
      <c r="AL158" s="786">
        <f t="shared" si="76"/>
        <v>0</v>
      </c>
      <c r="AM158" s="674">
        <v>0</v>
      </c>
      <c r="AN158" s="673">
        <v>0</v>
      </c>
      <c r="AO158" s="786">
        <f t="shared" si="77"/>
        <v>0</v>
      </c>
      <c r="AP158" s="674">
        <v>0</v>
      </c>
      <c r="AQ158" s="673">
        <v>0</v>
      </c>
      <c r="AR158" s="786">
        <f t="shared" si="78"/>
        <v>0</v>
      </c>
      <c r="AS158" s="674">
        <v>0</v>
      </c>
      <c r="AT158" s="673">
        <v>0</v>
      </c>
      <c r="AU158" s="786">
        <f t="shared" si="79"/>
        <v>0</v>
      </c>
      <c r="AV158" s="674">
        <v>0</v>
      </c>
      <c r="AW158" s="673">
        <v>0</v>
      </c>
      <c r="AX158" s="786">
        <f t="shared" si="80"/>
        <v>0</v>
      </c>
      <c r="AY158" s="674">
        <v>0</v>
      </c>
      <c r="AZ158" s="673">
        <v>0</v>
      </c>
      <c r="BA158" s="786">
        <f t="shared" si="81"/>
        <v>0</v>
      </c>
      <c r="BB158" s="674">
        <v>0</v>
      </c>
      <c r="BC158" s="673">
        <v>0</v>
      </c>
      <c r="BD158" s="786">
        <f t="shared" si="82"/>
        <v>0</v>
      </c>
      <c r="BE158" s="674">
        <v>0</v>
      </c>
      <c r="BF158" s="673">
        <v>0</v>
      </c>
      <c r="BG158" s="786">
        <f t="shared" si="83"/>
        <v>0</v>
      </c>
      <c r="BH158" s="674">
        <v>0</v>
      </c>
      <c r="BI158" s="673">
        <v>0</v>
      </c>
      <c r="BJ158" s="786">
        <f t="shared" si="84"/>
        <v>0</v>
      </c>
      <c r="BK158" s="674">
        <v>0</v>
      </c>
      <c r="BL158" s="673">
        <v>0</v>
      </c>
      <c r="BM158" s="786">
        <f t="shared" si="85"/>
        <v>0</v>
      </c>
      <c r="BN158" s="674">
        <v>0</v>
      </c>
      <c r="BO158" s="673">
        <v>0</v>
      </c>
      <c r="BP158" s="786">
        <f t="shared" si="86"/>
        <v>0</v>
      </c>
      <c r="BQ158" s="674">
        <v>0</v>
      </c>
      <c r="BR158" s="673">
        <v>0</v>
      </c>
      <c r="BS158" s="786">
        <f t="shared" si="87"/>
        <v>0</v>
      </c>
      <c r="BT158" s="677">
        <v>0</v>
      </c>
      <c r="BU158" s="673">
        <v>0</v>
      </c>
      <c r="BV158" s="786">
        <f t="shared" si="88"/>
        <v>0</v>
      </c>
      <c r="BW158" s="677">
        <v>0</v>
      </c>
      <c r="BX158" s="673">
        <v>0</v>
      </c>
      <c r="BY158" s="786">
        <f t="shared" si="89"/>
        <v>0</v>
      </c>
      <c r="BZ158" s="677">
        <v>0</v>
      </c>
      <c r="CA158" s="673">
        <v>0</v>
      </c>
      <c r="CB158" s="786">
        <f t="shared" si="90"/>
        <v>0</v>
      </c>
      <c r="CC158" s="677">
        <v>0</v>
      </c>
      <c r="CD158" s="673">
        <v>0</v>
      </c>
      <c r="CE158" s="786">
        <f t="shared" si="91"/>
        <v>0</v>
      </c>
      <c r="CF158" s="674">
        <v>0</v>
      </c>
      <c r="CG158" s="673">
        <v>0</v>
      </c>
      <c r="CH158" s="786">
        <f t="shared" si="92"/>
        <v>0</v>
      </c>
      <c r="CI158" s="677">
        <v>0</v>
      </c>
      <c r="CJ158" s="673">
        <v>0</v>
      </c>
      <c r="CK158" s="786">
        <f t="shared" si="93"/>
        <v>0</v>
      </c>
      <c r="CL158" s="677">
        <v>0</v>
      </c>
      <c r="CM158" s="673">
        <v>0</v>
      </c>
      <c r="CN158" s="786">
        <f t="shared" si="94"/>
        <v>0</v>
      </c>
      <c r="CO158" s="677">
        <v>0</v>
      </c>
      <c r="CP158" s="673">
        <v>0</v>
      </c>
      <c r="CQ158" s="786">
        <f t="shared" si="95"/>
        <v>0</v>
      </c>
      <c r="CR158" s="677">
        <v>0</v>
      </c>
      <c r="CS158" s="673">
        <v>0</v>
      </c>
      <c r="CT158" s="786">
        <f t="shared" si="96"/>
        <v>0</v>
      </c>
      <c r="CU158" s="677">
        <v>0</v>
      </c>
      <c r="CV158" s="673">
        <v>0</v>
      </c>
      <c r="CW158" s="786">
        <f t="shared" si="97"/>
        <v>0</v>
      </c>
      <c r="CX158" s="677">
        <v>0</v>
      </c>
      <c r="CY158" s="673">
        <v>0</v>
      </c>
      <c r="CZ158" s="786">
        <f t="shared" si="98"/>
        <v>0</v>
      </c>
      <c r="DA158" s="676">
        <v>0</v>
      </c>
      <c r="DB158" s="678">
        <v>0</v>
      </c>
      <c r="DC158" s="801" t="str">
        <f t="shared" si="67"/>
        <v>OK!</v>
      </c>
      <c r="DL158" s="681" t="s">
        <v>1775</v>
      </c>
      <c r="DM158" s="682"/>
      <c r="DN158" s="598">
        <v>51</v>
      </c>
      <c r="DO158" s="803">
        <f t="shared" si="101"/>
        <v>0</v>
      </c>
      <c r="DP158" s="803">
        <f t="shared" si="101"/>
        <v>0</v>
      </c>
      <c r="DQ158" s="803">
        <f t="shared" si="101"/>
        <v>0</v>
      </c>
    </row>
    <row r="159" spans="1:121" ht="20.25" customHeight="1">
      <c r="A159" s="1295" t="s">
        <v>1776</v>
      </c>
      <c r="B159" s="1296"/>
      <c r="C159" s="598">
        <v>52</v>
      </c>
      <c r="D159" s="788">
        <f t="shared" si="62"/>
        <v>0</v>
      </c>
      <c r="E159" s="786">
        <f t="shared" si="63"/>
        <v>0</v>
      </c>
      <c r="F159" s="787">
        <f t="shared" si="64"/>
        <v>0</v>
      </c>
      <c r="G159" s="673">
        <v>0</v>
      </c>
      <c r="H159" s="786">
        <f t="shared" si="65"/>
        <v>0</v>
      </c>
      <c r="I159" s="674">
        <v>0</v>
      </c>
      <c r="J159" s="673">
        <v>0</v>
      </c>
      <c r="K159" s="786">
        <f t="shared" si="68"/>
        <v>0</v>
      </c>
      <c r="L159" s="617">
        <v>0</v>
      </c>
      <c r="M159" s="675">
        <v>0</v>
      </c>
      <c r="N159" s="786">
        <f t="shared" si="66"/>
        <v>0</v>
      </c>
      <c r="O159" s="676">
        <v>0</v>
      </c>
      <c r="P159" s="673">
        <v>0</v>
      </c>
      <c r="Q159" s="786">
        <f t="shared" si="69"/>
        <v>0</v>
      </c>
      <c r="R159" s="617">
        <v>0</v>
      </c>
      <c r="S159" s="673">
        <v>0</v>
      </c>
      <c r="T159" s="786">
        <f t="shared" si="70"/>
        <v>0</v>
      </c>
      <c r="U159" s="674">
        <v>0</v>
      </c>
      <c r="V159" s="673">
        <v>0</v>
      </c>
      <c r="W159" s="786">
        <f t="shared" si="71"/>
        <v>0</v>
      </c>
      <c r="X159" s="674">
        <v>0</v>
      </c>
      <c r="Y159" s="673">
        <v>0</v>
      </c>
      <c r="Z159" s="786">
        <f t="shared" si="72"/>
        <v>0</v>
      </c>
      <c r="AA159" s="674">
        <v>0</v>
      </c>
      <c r="AB159" s="673">
        <v>0</v>
      </c>
      <c r="AC159" s="786">
        <f t="shared" si="73"/>
        <v>0</v>
      </c>
      <c r="AD159" s="674">
        <v>0</v>
      </c>
      <c r="AE159" s="673">
        <v>0</v>
      </c>
      <c r="AF159" s="786">
        <f t="shared" si="74"/>
        <v>0</v>
      </c>
      <c r="AG159" s="674">
        <v>0</v>
      </c>
      <c r="AH159" s="673">
        <v>0</v>
      </c>
      <c r="AI159" s="786">
        <f t="shared" si="75"/>
        <v>0</v>
      </c>
      <c r="AJ159" s="674">
        <v>0</v>
      </c>
      <c r="AK159" s="673">
        <v>0</v>
      </c>
      <c r="AL159" s="786">
        <f t="shared" si="76"/>
        <v>0</v>
      </c>
      <c r="AM159" s="674">
        <v>0</v>
      </c>
      <c r="AN159" s="673">
        <v>0</v>
      </c>
      <c r="AO159" s="786">
        <f t="shared" si="77"/>
        <v>0</v>
      </c>
      <c r="AP159" s="674">
        <v>0</v>
      </c>
      <c r="AQ159" s="673">
        <v>0</v>
      </c>
      <c r="AR159" s="786">
        <f t="shared" si="78"/>
        <v>0</v>
      </c>
      <c r="AS159" s="674">
        <v>0</v>
      </c>
      <c r="AT159" s="673">
        <v>0</v>
      </c>
      <c r="AU159" s="786">
        <f t="shared" si="79"/>
        <v>0</v>
      </c>
      <c r="AV159" s="674">
        <v>0</v>
      </c>
      <c r="AW159" s="673">
        <v>0</v>
      </c>
      <c r="AX159" s="786">
        <f t="shared" si="80"/>
        <v>0</v>
      </c>
      <c r="AY159" s="674">
        <v>0</v>
      </c>
      <c r="AZ159" s="673">
        <v>0</v>
      </c>
      <c r="BA159" s="786">
        <f t="shared" si="81"/>
        <v>0</v>
      </c>
      <c r="BB159" s="674">
        <v>0</v>
      </c>
      <c r="BC159" s="673">
        <v>0</v>
      </c>
      <c r="BD159" s="786">
        <f t="shared" si="82"/>
        <v>0</v>
      </c>
      <c r="BE159" s="674">
        <v>0</v>
      </c>
      <c r="BF159" s="673">
        <v>0</v>
      </c>
      <c r="BG159" s="786">
        <f t="shared" si="83"/>
        <v>0</v>
      </c>
      <c r="BH159" s="674">
        <v>0</v>
      </c>
      <c r="BI159" s="673">
        <v>0</v>
      </c>
      <c r="BJ159" s="786">
        <f t="shared" si="84"/>
        <v>0</v>
      </c>
      <c r="BK159" s="674">
        <v>0</v>
      </c>
      <c r="BL159" s="673">
        <v>0</v>
      </c>
      <c r="BM159" s="786">
        <f t="shared" si="85"/>
        <v>0</v>
      </c>
      <c r="BN159" s="674">
        <v>0</v>
      </c>
      <c r="BO159" s="673">
        <v>0</v>
      </c>
      <c r="BP159" s="786">
        <f t="shared" si="86"/>
        <v>0</v>
      </c>
      <c r="BQ159" s="674">
        <v>0</v>
      </c>
      <c r="BR159" s="673">
        <v>0</v>
      </c>
      <c r="BS159" s="786">
        <f t="shared" si="87"/>
        <v>0</v>
      </c>
      <c r="BT159" s="677">
        <v>0</v>
      </c>
      <c r="BU159" s="673">
        <v>0</v>
      </c>
      <c r="BV159" s="786">
        <f t="shared" si="88"/>
        <v>0</v>
      </c>
      <c r="BW159" s="677">
        <v>0</v>
      </c>
      <c r="BX159" s="673">
        <v>0</v>
      </c>
      <c r="BY159" s="786">
        <f t="shared" si="89"/>
        <v>0</v>
      </c>
      <c r="BZ159" s="677">
        <v>0</v>
      </c>
      <c r="CA159" s="673">
        <v>0</v>
      </c>
      <c r="CB159" s="786">
        <f t="shared" si="90"/>
        <v>0</v>
      </c>
      <c r="CC159" s="677">
        <v>0</v>
      </c>
      <c r="CD159" s="673">
        <v>0</v>
      </c>
      <c r="CE159" s="786">
        <f t="shared" si="91"/>
        <v>0</v>
      </c>
      <c r="CF159" s="674">
        <v>0</v>
      </c>
      <c r="CG159" s="673">
        <v>0</v>
      </c>
      <c r="CH159" s="786">
        <f t="shared" si="92"/>
        <v>0</v>
      </c>
      <c r="CI159" s="677">
        <v>0</v>
      </c>
      <c r="CJ159" s="673">
        <v>0</v>
      </c>
      <c r="CK159" s="786">
        <f t="shared" si="93"/>
        <v>0</v>
      </c>
      <c r="CL159" s="677">
        <v>0</v>
      </c>
      <c r="CM159" s="673">
        <v>0</v>
      </c>
      <c r="CN159" s="786">
        <f t="shared" si="94"/>
        <v>0</v>
      </c>
      <c r="CO159" s="677">
        <v>0</v>
      </c>
      <c r="CP159" s="673">
        <v>0</v>
      </c>
      <c r="CQ159" s="786">
        <f t="shared" si="95"/>
        <v>0</v>
      </c>
      <c r="CR159" s="677">
        <v>0</v>
      </c>
      <c r="CS159" s="673">
        <v>0</v>
      </c>
      <c r="CT159" s="786">
        <f t="shared" si="96"/>
        <v>0</v>
      </c>
      <c r="CU159" s="677">
        <v>0</v>
      </c>
      <c r="CV159" s="673">
        <v>0</v>
      </c>
      <c r="CW159" s="786">
        <f t="shared" si="97"/>
        <v>0</v>
      </c>
      <c r="CX159" s="677">
        <v>0</v>
      </c>
      <c r="CY159" s="673">
        <v>0</v>
      </c>
      <c r="CZ159" s="786">
        <f t="shared" si="98"/>
        <v>0</v>
      </c>
      <c r="DA159" s="676">
        <v>0</v>
      </c>
      <c r="DB159" s="678">
        <v>0</v>
      </c>
      <c r="DC159" s="801" t="str">
        <f t="shared" si="67"/>
        <v>OK!</v>
      </c>
      <c r="DL159" s="681" t="s">
        <v>1776</v>
      </c>
      <c r="DM159" s="682"/>
      <c r="DN159" s="598">
        <v>52</v>
      </c>
      <c r="DO159" s="803">
        <f t="shared" si="101"/>
        <v>0</v>
      </c>
      <c r="DP159" s="803">
        <f t="shared" si="101"/>
        <v>0</v>
      </c>
      <c r="DQ159" s="803">
        <f t="shared" si="101"/>
        <v>0</v>
      </c>
    </row>
    <row r="160" spans="1:121" ht="20.25" customHeight="1">
      <c r="A160" s="1295" t="s">
        <v>1777</v>
      </c>
      <c r="B160" s="1296"/>
      <c r="C160" s="598">
        <v>53</v>
      </c>
      <c r="D160" s="788">
        <f t="shared" si="62"/>
        <v>0</v>
      </c>
      <c r="E160" s="786">
        <f t="shared" si="63"/>
        <v>0</v>
      </c>
      <c r="F160" s="787">
        <f t="shared" si="64"/>
        <v>0</v>
      </c>
      <c r="G160" s="673">
        <v>0</v>
      </c>
      <c r="H160" s="786">
        <f t="shared" si="65"/>
        <v>0</v>
      </c>
      <c r="I160" s="674">
        <v>0</v>
      </c>
      <c r="J160" s="673">
        <v>0</v>
      </c>
      <c r="K160" s="786">
        <f t="shared" si="68"/>
        <v>0</v>
      </c>
      <c r="L160" s="617">
        <v>0</v>
      </c>
      <c r="M160" s="675">
        <v>0</v>
      </c>
      <c r="N160" s="786">
        <f t="shared" si="66"/>
        <v>0</v>
      </c>
      <c r="O160" s="676">
        <v>0</v>
      </c>
      <c r="P160" s="673">
        <v>0</v>
      </c>
      <c r="Q160" s="786">
        <f t="shared" si="69"/>
        <v>0</v>
      </c>
      <c r="R160" s="617">
        <v>0</v>
      </c>
      <c r="S160" s="673">
        <v>0</v>
      </c>
      <c r="T160" s="786">
        <f t="shared" si="70"/>
        <v>0</v>
      </c>
      <c r="U160" s="674">
        <v>0</v>
      </c>
      <c r="V160" s="673">
        <v>0</v>
      </c>
      <c r="W160" s="786">
        <f t="shared" si="71"/>
        <v>0</v>
      </c>
      <c r="X160" s="674">
        <v>0</v>
      </c>
      <c r="Y160" s="673">
        <v>0</v>
      </c>
      <c r="Z160" s="786">
        <f t="shared" si="72"/>
        <v>0</v>
      </c>
      <c r="AA160" s="674">
        <v>0</v>
      </c>
      <c r="AB160" s="673">
        <v>0</v>
      </c>
      <c r="AC160" s="786">
        <f t="shared" si="73"/>
        <v>0</v>
      </c>
      <c r="AD160" s="674">
        <v>0</v>
      </c>
      <c r="AE160" s="673">
        <v>0</v>
      </c>
      <c r="AF160" s="786">
        <f t="shared" si="74"/>
        <v>0</v>
      </c>
      <c r="AG160" s="674">
        <v>0</v>
      </c>
      <c r="AH160" s="673">
        <v>0</v>
      </c>
      <c r="AI160" s="786">
        <f t="shared" si="75"/>
        <v>0</v>
      </c>
      <c r="AJ160" s="674">
        <v>0</v>
      </c>
      <c r="AK160" s="673">
        <v>0</v>
      </c>
      <c r="AL160" s="786">
        <f t="shared" si="76"/>
        <v>0</v>
      </c>
      <c r="AM160" s="674">
        <v>0</v>
      </c>
      <c r="AN160" s="673">
        <v>0</v>
      </c>
      <c r="AO160" s="786">
        <f t="shared" si="77"/>
        <v>0</v>
      </c>
      <c r="AP160" s="674">
        <v>0</v>
      </c>
      <c r="AQ160" s="673">
        <v>0</v>
      </c>
      <c r="AR160" s="786">
        <f t="shared" si="78"/>
        <v>0</v>
      </c>
      <c r="AS160" s="674">
        <v>0</v>
      </c>
      <c r="AT160" s="673">
        <v>0</v>
      </c>
      <c r="AU160" s="786">
        <f t="shared" si="79"/>
        <v>0</v>
      </c>
      <c r="AV160" s="674">
        <v>0</v>
      </c>
      <c r="AW160" s="673">
        <v>0</v>
      </c>
      <c r="AX160" s="786">
        <f t="shared" si="80"/>
        <v>0</v>
      </c>
      <c r="AY160" s="674">
        <v>0</v>
      </c>
      <c r="AZ160" s="673">
        <v>0</v>
      </c>
      <c r="BA160" s="786">
        <f t="shared" si="81"/>
        <v>0</v>
      </c>
      <c r="BB160" s="674">
        <v>0</v>
      </c>
      <c r="BC160" s="673">
        <v>0</v>
      </c>
      <c r="BD160" s="786">
        <f t="shared" si="82"/>
        <v>0</v>
      </c>
      <c r="BE160" s="674">
        <v>0</v>
      </c>
      <c r="BF160" s="673">
        <v>0</v>
      </c>
      <c r="BG160" s="786">
        <f t="shared" si="83"/>
        <v>0</v>
      </c>
      <c r="BH160" s="674">
        <v>0</v>
      </c>
      <c r="BI160" s="673">
        <v>0</v>
      </c>
      <c r="BJ160" s="786">
        <f t="shared" si="84"/>
        <v>0</v>
      </c>
      <c r="BK160" s="674">
        <v>0</v>
      </c>
      <c r="BL160" s="673">
        <v>0</v>
      </c>
      <c r="BM160" s="786">
        <f t="shared" si="85"/>
        <v>0</v>
      </c>
      <c r="BN160" s="674">
        <v>0</v>
      </c>
      <c r="BO160" s="673">
        <v>0</v>
      </c>
      <c r="BP160" s="786">
        <f t="shared" si="86"/>
        <v>0</v>
      </c>
      <c r="BQ160" s="674">
        <v>0</v>
      </c>
      <c r="BR160" s="673">
        <v>0</v>
      </c>
      <c r="BS160" s="786">
        <f t="shared" si="87"/>
        <v>0</v>
      </c>
      <c r="BT160" s="677">
        <v>0</v>
      </c>
      <c r="BU160" s="673">
        <v>0</v>
      </c>
      <c r="BV160" s="786">
        <f t="shared" si="88"/>
        <v>0</v>
      </c>
      <c r="BW160" s="677">
        <v>0</v>
      </c>
      <c r="BX160" s="673">
        <v>0</v>
      </c>
      <c r="BY160" s="786">
        <f t="shared" si="89"/>
        <v>0</v>
      </c>
      <c r="BZ160" s="677">
        <v>0</v>
      </c>
      <c r="CA160" s="673">
        <v>0</v>
      </c>
      <c r="CB160" s="786">
        <f t="shared" si="90"/>
        <v>0</v>
      </c>
      <c r="CC160" s="677">
        <v>0</v>
      </c>
      <c r="CD160" s="673">
        <v>0</v>
      </c>
      <c r="CE160" s="786">
        <f t="shared" si="91"/>
        <v>0</v>
      </c>
      <c r="CF160" s="674">
        <v>0</v>
      </c>
      <c r="CG160" s="673">
        <v>0</v>
      </c>
      <c r="CH160" s="786">
        <f t="shared" si="92"/>
        <v>0</v>
      </c>
      <c r="CI160" s="677">
        <v>0</v>
      </c>
      <c r="CJ160" s="673">
        <v>0</v>
      </c>
      <c r="CK160" s="786">
        <f t="shared" si="93"/>
        <v>0</v>
      </c>
      <c r="CL160" s="677">
        <v>0</v>
      </c>
      <c r="CM160" s="673">
        <v>0</v>
      </c>
      <c r="CN160" s="786">
        <f t="shared" si="94"/>
        <v>0</v>
      </c>
      <c r="CO160" s="677">
        <v>0</v>
      </c>
      <c r="CP160" s="673">
        <v>0</v>
      </c>
      <c r="CQ160" s="786">
        <f t="shared" si="95"/>
        <v>0</v>
      </c>
      <c r="CR160" s="677">
        <v>0</v>
      </c>
      <c r="CS160" s="673">
        <v>0</v>
      </c>
      <c r="CT160" s="786">
        <f t="shared" si="96"/>
        <v>0</v>
      </c>
      <c r="CU160" s="677">
        <v>0</v>
      </c>
      <c r="CV160" s="673">
        <v>0</v>
      </c>
      <c r="CW160" s="786">
        <f t="shared" si="97"/>
        <v>0</v>
      </c>
      <c r="CX160" s="677">
        <v>0</v>
      </c>
      <c r="CY160" s="673">
        <v>0</v>
      </c>
      <c r="CZ160" s="786">
        <f t="shared" si="98"/>
        <v>0</v>
      </c>
      <c r="DA160" s="676">
        <v>0</v>
      </c>
      <c r="DB160" s="678">
        <v>0</v>
      </c>
      <c r="DC160" s="801" t="str">
        <f t="shared" si="67"/>
        <v>OK!</v>
      </c>
      <c r="DL160" s="681" t="s">
        <v>1777</v>
      </c>
      <c r="DM160" s="682"/>
      <c r="DN160" s="598">
        <v>53</v>
      </c>
      <c r="DO160" s="803">
        <f t="shared" si="101"/>
        <v>0</v>
      </c>
      <c r="DP160" s="803">
        <f t="shared" si="101"/>
        <v>0</v>
      </c>
      <c r="DQ160" s="803">
        <f t="shared" si="101"/>
        <v>0</v>
      </c>
    </row>
    <row r="161" spans="1:121" ht="20.25" customHeight="1">
      <c r="A161" s="1295" t="s">
        <v>1778</v>
      </c>
      <c r="B161" s="1296"/>
      <c r="C161" s="598">
        <v>54</v>
      </c>
      <c r="D161" s="788">
        <f t="shared" si="62"/>
        <v>0</v>
      </c>
      <c r="E161" s="786">
        <f t="shared" si="63"/>
        <v>0</v>
      </c>
      <c r="F161" s="787">
        <f t="shared" si="64"/>
        <v>0</v>
      </c>
      <c r="G161" s="673">
        <v>0</v>
      </c>
      <c r="H161" s="786">
        <f t="shared" si="65"/>
        <v>0</v>
      </c>
      <c r="I161" s="674">
        <v>0</v>
      </c>
      <c r="J161" s="673">
        <v>0</v>
      </c>
      <c r="K161" s="786">
        <f t="shared" si="68"/>
        <v>0</v>
      </c>
      <c r="L161" s="617">
        <v>0</v>
      </c>
      <c r="M161" s="675">
        <v>0</v>
      </c>
      <c r="N161" s="786">
        <f t="shared" si="66"/>
        <v>0</v>
      </c>
      <c r="O161" s="676">
        <v>0</v>
      </c>
      <c r="P161" s="673">
        <v>0</v>
      </c>
      <c r="Q161" s="786">
        <f t="shared" si="69"/>
        <v>0</v>
      </c>
      <c r="R161" s="617">
        <v>0</v>
      </c>
      <c r="S161" s="673">
        <v>0</v>
      </c>
      <c r="T161" s="786">
        <f t="shared" si="70"/>
        <v>0</v>
      </c>
      <c r="U161" s="674">
        <v>0</v>
      </c>
      <c r="V161" s="673">
        <v>0</v>
      </c>
      <c r="W161" s="786">
        <f t="shared" si="71"/>
        <v>0</v>
      </c>
      <c r="X161" s="674">
        <v>0</v>
      </c>
      <c r="Y161" s="673">
        <v>0</v>
      </c>
      <c r="Z161" s="786">
        <f t="shared" si="72"/>
        <v>0</v>
      </c>
      <c r="AA161" s="674">
        <v>0</v>
      </c>
      <c r="AB161" s="673">
        <v>0</v>
      </c>
      <c r="AC161" s="786">
        <f t="shared" si="73"/>
        <v>0</v>
      </c>
      <c r="AD161" s="674">
        <v>0</v>
      </c>
      <c r="AE161" s="673">
        <v>0</v>
      </c>
      <c r="AF161" s="786">
        <f t="shared" si="74"/>
        <v>0</v>
      </c>
      <c r="AG161" s="674">
        <v>0</v>
      </c>
      <c r="AH161" s="673">
        <v>0</v>
      </c>
      <c r="AI161" s="786">
        <f t="shared" si="75"/>
        <v>0</v>
      </c>
      <c r="AJ161" s="674">
        <v>0</v>
      </c>
      <c r="AK161" s="673">
        <v>0</v>
      </c>
      <c r="AL161" s="786">
        <f t="shared" si="76"/>
        <v>0</v>
      </c>
      <c r="AM161" s="674">
        <v>0</v>
      </c>
      <c r="AN161" s="673">
        <v>0</v>
      </c>
      <c r="AO161" s="786">
        <f t="shared" si="77"/>
        <v>0</v>
      </c>
      <c r="AP161" s="674">
        <v>0</v>
      </c>
      <c r="AQ161" s="673">
        <v>0</v>
      </c>
      <c r="AR161" s="786">
        <f t="shared" si="78"/>
        <v>0</v>
      </c>
      <c r="AS161" s="674">
        <v>0</v>
      </c>
      <c r="AT161" s="673">
        <v>0</v>
      </c>
      <c r="AU161" s="786">
        <f t="shared" si="79"/>
        <v>0</v>
      </c>
      <c r="AV161" s="674">
        <v>0</v>
      </c>
      <c r="AW161" s="673">
        <v>0</v>
      </c>
      <c r="AX161" s="786">
        <f t="shared" si="80"/>
        <v>0</v>
      </c>
      <c r="AY161" s="674">
        <v>0</v>
      </c>
      <c r="AZ161" s="673">
        <v>0</v>
      </c>
      <c r="BA161" s="786">
        <f t="shared" si="81"/>
        <v>0</v>
      </c>
      <c r="BB161" s="674">
        <v>0</v>
      </c>
      <c r="BC161" s="673">
        <v>0</v>
      </c>
      <c r="BD161" s="786">
        <f t="shared" si="82"/>
        <v>0</v>
      </c>
      <c r="BE161" s="674">
        <v>0</v>
      </c>
      <c r="BF161" s="673">
        <v>0</v>
      </c>
      <c r="BG161" s="786">
        <f t="shared" si="83"/>
        <v>0</v>
      </c>
      <c r="BH161" s="674">
        <v>0</v>
      </c>
      <c r="BI161" s="673">
        <v>0</v>
      </c>
      <c r="BJ161" s="786">
        <f t="shared" si="84"/>
        <v>0</v>
      </c>
      <c r="BK161" s="674">
        <v>0</v>
      </c>
      <c r="BL161" s="673">
        <v>0</v>
      </c>
      <c r="BM161" s="786">
        <f t="shared" si="85"/>
        <v>0</v>
      </c>
      <c r="BN161" s="674">
        <v>0</v>
      </c>
      <c r="BO161" s="673">
        <v>0</v>
      </c>
      <c r="BP161" s="786">
        <f t="shared" si="86"/>
        <v>0</v>
      </c>
      <c r="BQ161" s="674">
        <v>0</v>
      </c>
      <c r="BR161" s="673">
        <v>0</v>
      </c>
      <c r="BS161" s="786">
        <f t="shared" si="87"/>
        <v>0</v>
      </c>
      <c r="BT161" s="677">
        <v>0</v>
      </c>
      <c r="BU161" s="673">
        <v>0</v>
      </c>
      <c r="BV161" s="786">
        <f t="shared" si="88"/>
        <v>0</v>
      </c>
      <c r="BW161" s="677">
        <v>0</v>
      </c>
      <c r="BX161" s="673">
        <v>0</v>
      </c>
      <c r="BY161" s="786">
        <f t="shared" si="89"/>
        <v>0</v>
      </c>
      <c r="BZ161" s="677">
        <v>0</v>
      </c>
      <c r="CA161" s="673">
        <v>0</v>
      </c>
      <c r="CB161" s="786">
        <f t="shared" si="90"/>
        <v>0</v>
      </c>
      <c r="CC161" s="677">
        <v>0</v>
      </c>
      <c r="CD161" s="673">
        <v>0</v>
      </c>
      <c r="CE161" s="786">
        <f t="shared" si="91"/>
        <v>0</v>
      </c>
      <c r="CF161" s="674">
        <v>0</v>
      </c>
      <c r="CG161" s="673">
        <v>0</v>
      </c>
      <c r="CH161" s="786">
        <f t="shared" si="92"/>
        <v>0</v>
      </c>
      <c r="CI161" s="677">
        <v>0</v>
      </c>
      <c r="CJ161" s="673">
        <v>0</v>
      </c>
      <c r="CK161" s="786">
        <f t="shared" si="93"/>
        <v>0</v>
      </c>
      <c r="CL161" s="677">
        <v>0</v>
      </c>
      <c r="CM161" s="673">
        <v>0</v>
      </c>
      <c r="CN161" s="786">
        <f t="shared" si="94"/>
        <v>0</v>
      </c>
      <c r="CO161" s="677">
        <v>0</v>
      </c>
      <c r="CP161" s="673">
        <v>0</v>
      </c>
      <c r="CQ161" s="786">
        <f t="shared" si="95"/>
        <v>0</v>
      </c>
      <c r="CR161" s="677">
        <v>0</v>
      </c>
      <c r="CS161" s="673">
        <v>0</v>
      </c>
      <c r="CT161" s="786">
        <f t="shared" si="96"/>
        <v>0</v>
      </c>
      <c r="CU161" s="677">
        <v>0</v>
      </c>
      <c r="CV161" s="673">
        <v>0</v>
      </c>
      <c r="CW161" s="786">
        <f t="shared" si="97"/>
        <v>0</v>
      </c>
      <c r="CX161" s="677">
        <v>0</v>
      </c>
      <c r="CY161" s="673">
        <v>0</v>
      </c>
      <c r="CZ161" s="786">
        <f t="shared" si="98"/>
        <v>0</v>
      </c>
      <c r="DA161" s="676">
        <v>0</v>
      </c>
      <c r="DB161" s="678">
        <v>0</v>
      </c>
      <c r="DC161" s="801" t="str">
        <f t="shared" si="67"/>
        <v>OK!</v>
      </c>
      <c r="DL161" s="681" t="s">
        <v>1778</v>
      </c>
      <c r="DM161" s="682"/>
      <c r="DN161" s="598">
        <v>54</v>
      </c>
      <c r="DO161" s="803">
        <f t="shared" si="101"/>
        <v>0</v>
      </c>
      <c r="DP161" s="803">
        <f t="shared" si="101"/>
        <v>0</v>
      </c>
      <c r="DQ161" s="803">
        <f t="shared" si="101"/>
        <v>0</v>
      </c>
    </row>
    <row r="162" spans="1:121" ht="20.25" customHeight="1">
      <c r="A162" s="1295" t="s">
        <v>1779</v>
      </c>
      <c r="B162" s="1296"/>
      <c r="C162" s="598">
        <v>55</v>
      </c>
      <c r="D162" s="788">
        <f t="shared" si="62"/>
        <v>0</v>
      </c>
      <c r="E162" s="786">
        <f t="shared" si="63"/>
        <v>0</v>
      </c>
      <c r="F162" s="787">
        <f t="shared" si="64"/>
        <v>0</v>
      </c>
      <c r="G162" s="673">
        <v>0</v>
      </c>
      <c r="H162" s="786">
        <f t="shared" si="65"/>
        <v>0</v>
      </c>
      <c r="I162" s="674">
        <v>0</v>
      </c>
      <c r="J162" s="673">
        <v>0</v>
      </c>
      <c r="K162" s="786">
        <f t="shared" si="68"/>
        <v>0</v>
      </c>
      <c r="L162" s="617">
        <v>0</v>
      </c>
      <c r="M162" s="675">
        <v>0</v>
      </c>
      <c r="N162" s="786">
        <f t="shared" si="66"/>
        <v>0</v>
      </c>
      <c r="O162" s="676">
        <v>0</v>
      </c>
      <c r="P162" s="673">
        <v>0</v>
      </c>
      <c r="Q162" s="786">
        <f t="shared" si="69"/>
        <v>0</v>
      </c>
      <c r="R162" s="617">
        <v>0</v>
      </c>
      <c r="S162" s="673">
        <v>0</v>
      </c>
      <c r="T162" s="786">
        <f t="shared" si="70"/>
        <v>0</v>
      </c>
      <c r="U162" s="674">
        <v>0</v>
      </c>
      <c r="V162" s="673">
        <v>0</v>
      </c>
      <c r="W162" s="786">
        <f t="shared" si="71"/>
        <v>0</v>
      </c>
      <c r="X162" s="674">
        <v>0</v>
      </c>
      <c r="Y162" s="673">
        <v>0</v>
      </c>
      <c r="Z162" s="786">
        <f t="shared" si="72"/>
        <v>0</v>
      </c>
      <c r="AA162" s="674">
        <v>0</v>
      </c>
      <c r="AB162" s="673">
        <v>0</v>
      </c>
      <c r="AC162" s="786">
        <f t="shared" si="73"/>
        <v>0</v>
      </c>
      <c r="AD162" s="674">
        <v>0</v>
      </c>
      <c r="AE162" s="673">
        <v>0</v>
      </c>
      <c r="AF162" s="786">
        <f t="shared" si="74"/>
        <v>0</v>
      </c>
      <c r="AG162" s="674">
        <v>0</v>
      </c>
      <c r="AH162" s="673">
        <v>0</v>
      </c>
      <c r="AI162" s="786">
        <f t="shared" si="75"/>
        <v>0</v>
      </c>
      <c r="AJ162" s="674">
        <v>0</v>
      </c>
      <c r="AK162" s="673">
        <v>0</v>
      </c>
      <c r="AL162" s="786">
        <f t="shared" si="76"/>
        <v>0</v>
      </c>
      <c r="AM162" s="674">
        <v>0</v>
      </c>
      <c r="AN162" s="673">
        <v>0</v>
      </c>
      <c r="AO162" s="786">
        <f t="shared" si="77"/>
        <v>0</v>
      </c>
      <c r="AP162" s="674">
        <v>0</v>
      </c>
      <c r="AQ162" s="673">
        <v>0</v>
      </c>
      <c r="AR162" s="786">
        <f t="shared" si="78"/>
        <v>0</v>
      </c>
      <c r="AS162" s="674">
        <v>0</v>
      </c>
      <c r="AT162" s="673">
        <v>0</v>
      </c>
      <c r="AU162" s="786">
        <f t="shared" si="79"/>
        <v>0</v>
      </c>
      <c r="AV162" s="674">
        <v>0</v>
      </c>
      <c r="AW162" s="673">
        <v>0</v>
      </c>
      <c r="AX162" s="786">
        <f t="shared" si="80"/>
        <v>0</v>
      </c>
      <c r="AY162" s="674">
        <v>0</v>
      </c>
      <c r="AZ162" s="673">
        <v>0</v>
      </c>
      <c r="BA162" s="786">
        <f t="shared" si="81"/>
        <v>0</v>
      </c>
      <c r="BB162" s="674">
        <v>0</v>
      </c>
      <c r="BC162" s="673">
        <v>0</v>
      </c>
      <c r="BD162" s="786">
        <f t="shared" si="82"/>
        <v>0</v>
      </c>
      <c r="BE162" s="674">
        <v>0</v>
      </c>
      <c r="BF162" s="673">
        <v>0</v>
      </c>
      <c r="BG162" s="786">
        <f t="shared" si="83"/>
        <v>0</v>
      </c>
      <c r="BH162" s="674">
        <v>0</v>
      </c>
      <c r="BI162" s="673">
        <v>0</v>
      </c>
      <c r="BJ162" s="786">
        <f t="shared" si="84"/>
        <v>0</v>
      </c>
      <c r="BK162" s="674">
        <v>0</v>
      </c>
      <c r="BL162" s="673">
        <v>0</v>
      </c>
      <c r="BM162" s="786">
        <f t="shared" si="85"/>
        <v>0</v>
      </c>
      <c r="BN162" s="674">
        <v>0</v>
      </c>
      <c r="BO162" s="673">
        <v>0</v>
      </c>
      <c r="BP162" s="786">
        <f t="shared" si="86"/>
        <v>0</v>
      </c>
      <c r="BQ162" s="674">
        <v>0</v>
      </c>
      <c r="BR162" s="673">
        <v>0</v>
      </c>
      <c r="BS162" s="786">
        <f t="shared" si="87"/>
        <v>0</v>
      </c>
      <c r="BT162" s="677">
        <v>0</v>
      </c>
      <c r="BU162" s="673">
        <v>0</v>
      </c>
      <c r="BV162" s="786">
        <f t="shared" si="88"/>
        <v>0</v>
      </c>
      <c r="BW162" s="677">
        <v>0</v>
      </c>
      <c r="BX162" s="673">
        <v>0</v>
      </c>
      <c r="BY162" s="786">
        <f t="shared" si="89"/>
        <v>0</v>
      </c>
      <c r="BZ162" s="677">
        <v>0</v>
      </c>
      <c r="CA162" s="673">
        <v>0</v>
      </c>
      <c r="CB162" s="786">
        <f t="shared" si="90"/>
        <v>0</v>
      </c>
      <c r="CC162" s="677">
        <v>0</v>
      </c>
      <c r="CD162" s="673">
        <v>0</v>
      </c>
      <c r="CE162" s="786">
        <f t="shared" si="91"/>
        <v>0</v>
      </c>
      <c r="CF162" s="674">
        <v>0</v>
      </c>
      <c r="CG162" s="673">
        <v>0</v>
      </c>
      <c r="CH162" s="786">
        <f t="shared" si="92"/>
        <v>0</v>
      </c>
      <c r="CI162" s="677">
        <v>0</v>
      </c>
      <c r="CJ162" s="673">
        <v>0</v>
      </c>
      <c r="CK162" s="786">
        <f t="shared" si="93"/>
        <v>0</v>
      </c>
      <c r="CL162" s="677">
        <v>0</v>
      </c>
      <c r="CM162" s="673">
        <v>0</v>
      </c>
      <c r="CN162" s="786">
        <f t="shared" si="94"/>
        <v>0</v>
      </c>
      <c r="CO162" s="677">
        <v>0</v>
      </c>
      <c r="CP162" s="673">
        <v>0</v>
      </c>
      <c r="CQ162" s="786">
        <f t="shared" si="95"/>
        <v>0</v>
      </c>
      <c r="CR162" s="677">
        <v>0</v>
      </c>
      <c r="CS162" s="673">
        <v>0</v>
      </c>
      <c r="CT162" s="786">
        <f t="shared" si="96"/>
        <v>0</v>
      </c>
      <c r="CU162" s="677">
        <v>0</v>
      </c>
      <c r="CV162" s="673">
        <v>0</v>
      </c>
      <c r="CW162" s="786">
        <f t="shared" si="97"/>
        <v>0</v>
      </c>
      <c r="CX162" s="677">
        <v>0</v>
      </c>
      <c r="CY162" s="673">
        <v>0</v>
      </c>
      <c r="CZ162" s="786">
        <f t="shared" si="98"/>
        <v>0</v>
      </c>
      <c r="DA162" s="676">
        <v>0</v>
      </c>
      <c r="DB162" s="678">
        <v>0</v>
      </c>
      <c r="DC162" s="801" t="str">
        <f t="shared" si="67"/>
        <v>OK!</v>
      </c>
      <c r="DL162" s="681" t="s">
        <v>1779</v>
      </c>
      <c r="DM162" s="682"/>
      <c r="DN162" s="598">
        <v>55</v>
      </c>
      <c r="DO162" s="803">
        <f t="shared" si="101"/>
        <v>0</v>
      </c>
      <c r="DP162" s="803">
        <f t="shared" si="101"/>
        <v>0</v>
      </c>
      <c r="DQ162" s="803">
        <f t="shared" si="101"/>
        <v>0</v>
      </c>
    </row>
    <row r="163" spans="1:121" ht="20.25" customHeight="1" thickBot="1">
      <c r="A163" s="1475" t="s">
        <v>1780</v>
      </c>
      <c r="B163" s="1476"/>
      <c r="C163" s="683">
        <v>56</v>
      </c>
      <c r="D163" s="789">
        <f t="shared" si="62"/>
        <v>0</v>
      </c>
      <c r="E163" s="790">
        <f t="shared" si="63"/>
        <v>0</v>
      </c>
      <c r="F163" s="839">
        <f t="shared" si="64"/>
        <v>0</v>
      </c>
      <c r="G163" s="684">
        <v>0</v>
      </c>
      <c r="H163" s="790">
        <f t="shared" si="65"/>
        <v>0</v>
      </c>
      <c r="I163" s="685">
        <v>0</v>
      </c>
      <c r="J163" s="684">
        <v>0</v>
      </c>
      <c r="K163" s="790">
        <f t="shared" si="68"/>
        <v>0</v>
      </c>
      <c r="L163" s="614">
        <v>0</v>
      </c>
      <c r="M163" s="686">
        <v>0</v>
      </c>
      <c r="N163" s="790">
        <f t="shared" si="66"/>
        <v>0</v>
      </c>
      <c r="O163" s="687">
        <v>0</v>
      </c>
      <c r="P163" s="684">
        <v>0</v>
      </c>
      <c r="Q163" s="790">
        <f t="shared" si="69"/>
        <v>0</v>
      </c>
      <c r="R163" s="614">
        <v>0</v>
      </c>
      <c r="S163" s="684">
        <v>0</v>
      </c>
      <c r="T163" s="790">
        <f t="shared" si="70"/>
        <v>0</v>
      </c>
      <c r="U163" s="685">
        <v>0</v>
      </c>
      <c r="V163" s="684">
        <v>0</v>
      </c>
      <c r="W163" s="790">
        <f t="shared" si="71"/>
        <v>0</v>
      </c>
      <c r="X163" s="685">
        <v>0</v>
      </c>
      <c r="Y163" s="684">
        <v>0</v>
      </c>
      <c r="Z163" s="790">
        <f t="shared" si="72"/>
        <v>0</v>
      </c>
      <c r="AA163" s="685">
        <v>0</v>
      </c>
      <c r="AB163" s="684">
        <v>0</v>
      </c>
      <c r="AC163" s="790">
        <f t="shared" si="73"/>
        <v>0</v>
      </c>
      <c r="AD163" s="685">
        <v>0</v>
      </c>
      <c r="AE163" s="684">
        <v>0</v>
      </c>
      <c r="AF163" s="790">
        <f t="shared" si="74"/>
        <v>0</v>
      </c>
      <c r="AG163" s="685">
        <v>0</v>
      </c>
      <c r="AH163" s="684">
        <v>0</v>
      </c>
      <c r="AI163" s="790">
        <f t="shared" si="75"/>
        <v>0</v>
      </c>
      <c r="AJ163" s="685">
        <v>0</v>
      </c>
      <c r="AK163" s="684">
        <v>0</v>
      </c>
      <c r="AL163" s="790">
        <f t="shared" si="76"/>
        <v>0</v>
      </c>
      <c r="AM163" s="685">
        <v>0</v>
      </c>
      <c r="AN163" s="684">
        <v>0</v>
      </c>
      <c r="AO163" s="790">
        <f t="shared" si="77"/>
        <v>0</v>
      </c>
      <c r="AP163" s="685">
        <v>0</v>
      </c>
      <c r="AQ163" s="684">
        <v>0</v>
      </c>
      <c r="AR163" s="790">
        <f t="shared" si="78"/>
        <v>0</v>
      </c>
      <c r="AS163" s="685">
        <v>0</v>
      </c>
      <c r="AT163" s="684">
        <v>0</v>
      </c>
      <c r="AU163" s="790">
        <f t="shared" si="79"/>
        <v>0</v>
      </c>
      <c r="AV163" s="685">
        <v>0</v>
      </c>
      <c r="AW163" s="684">
        <v>0</v>
      </c>
      <c r="AX163" s="790">
        <f t="shared" si="80"/>
        <v>0</v>
      </c>
      <c r="AY163" s="685">
        <v>0</v>
      </c>
      <c r="AZ163" s="684">
        <v>0</v>
      </c>
      <c r="BA163" s="790">
        <f t="shared" si="81"/>
        <v>0</v>
      </c>
      <c r="BB163" s="685">
        <v>0</v>
      </c>
      <c r="BC163" s="684">
        <v>0</v>
      </c>
      <c r="BD163" s="790">
        <f t="shared" si="82"/>
        <v>0</v>
      </c>
      <c r="BE163" s="685">
        <v>0</v>
      </c>
      <c r="BF163" s="684">
        <v>0</v>
      </c>
      <c r="BG163" s="790">
        <f t="shared" si="83"/>
        <v>0</v>
      </c>
      <c r="BH163" s="685">
        <v>0</v>
      </c>
      <c r="BI163" s="684">
        <v>0</v>
      </c>
      <c r="BJ163" s="790">
        <f t="shared" si="84"/>
        <v>0</v>
      </c>
      <c r="BK163" s="685">
        <v>0</v>
      </c>
      <c r="BL163" s="684">
        <v>0</v>
      </c>
      <c r="BM163" s="790">
        <f t="shared" si="85"/>
        <v>0</v>
      </c>
      <c r="BN163" s="685">
        <v>0</v>
      </c>
      <c r="BO163" s="684">
        <v>0</v>
      </c>
      <c r="BP163" s="790">
        <f t="shared" si="86"/>
        <v>0</v>
      </c>
      <c r="BQ163" s="685">
        <v>0</v>
      </c>
      <c r="BR163" s="684">
        <v>0</v>
      </c>
      <c r="BS163" s="790">
        <f t="shared" si="87"/>
        <v>0</v>
      </c>
      <c r="BT163" s="688">
        <v>0</v>
      </c>
      <c r="BU163" s="684">
        <v>0</v>
      </c>
      <c r="BV163" s="790">
        <f t="shared" si="88"/>
        <v>0</v>
      </c>
      <c r="BW163" s="688">
        <v>0</v>
      </c>
      <c r="BX163" s="684">
        <v>0</v>
      </c>
      <c r="BY163" s="790">
        <f t="shared" si="89"/>
        <v>0</v>
      </c>
      <c r="BZ163" s="688">
        <v>0</v>
      </c>
      <c r="CA163" s="684">
        <v>0</v>
      </c>
      <c r="CB163" s="790">
        <f t="shared" si="90"/>
        <v>0</v>
      </c>
      <c r="CC163" s="688">
        <v>0</v>
      </c>
      <c r="CD163" s="684">
        <v>0</v>
      </c>
      <c r="CE163" s="790">
        <f t="shared" si="91"/>
        <v>0</v>
      </c>
      <c r="CF163" s="685">
        <v>0</v>
      </c>
      <c r="CG163" s="684">
        <v>0</v>
      </c>
      <c r="CH163" s="790">
        <f t="shared" si="92"/>
        <v>0</v>
      </c>
      <c r="CI163" s="688">
        <v>0</v>
      </c>
      <c r="CJ163" s="684">
        <v>0</v>
      </c>
      <c r="CK163" s="790">
        <f t="shared" si="93"/>
        <v>0</v>
      </c>
      <c r="CL163" s="688">
        <v>0</v>
      </c>
      <c r="CM163" s="684">
        <v>0</v>
      </c>
      <c r="CN163" s="790">
        <f t="shared" si="94"/>
        <v>0</v>
      </c>
      <c r="CO163" s="688">
        <v>0</v>
      </c>
      <c r="CP163" s="684">
        <v>0</v>
      </c>
      <c r="CQ163" s="790">
        <f t="shared" si="95"/>
        <v>0</v>
      </c>
      <c r="CR163" s="688">
        <v>0</v>
      </c>
      <c r="CS163" s="684">
        <v>0</v>
      </c>
      <c r="CT163" s="790">
        <f t="shared" si="96"/>
        <v>0</v>
      </c>
      <c r="CU163" s="688">
        <v>0</v>
      </c>
      <c r="CV163" s="684">
        <v>0</v>
      </c>
      <c r="CW163" s="790">
        <f t="shared" si="97"/>
        <v>0</v>
      </c>
      <c r="CX163" s="688">
        <v>0</v>
      </c>
      <c r="CY163" s="684">
        <v>0</v>
      </c>
      <c r="CZ163" s="790">
        <f t="shared" si="98"/>
        <v>0</v>
      </c>
      <c r="DA163" s="687">
        <v>0</v>
      </c>
      <c r="DB163" s="689">
        <v>0</v>
      </c>
      <c r="DC163" s="801" t="str">
        <f t="shared" si="67"/>
        <v>OK!</v>
      </c>
      <c r="DL163" s="690" t="s">
        <v>1780</v>
      </c>
      <c r="DM163" s="691"/>
      <c r="DN163" s="683">
        <v>56</v>
      </c>
      <c r="DO163" s="803">
        <f t="shared" si="101"/>
        <v>0</v>
      </c>
      <c r="DP163" s="803">
        <f t="shared" si="101"/>
        <v>0</v>
      </c>
      <c r="DQ163" s="803">
        <f t="shared" si="101"/>
        <v>0</v>
      </c>
    </row>
    <row r="164" spans="1:121" ht="20.25" customHeight="1" thickTop="1">
      <c r="A164" s="1416" t="s">
        <v>1781</v>
      </c>
      <c r="B164" s="1417"/>
      <c r="C164" s="661">
        <v>57</v>
      </c>
      <c r="D164" s="791">
        <f t="shared" si="62"/>
        <v>0</v>
      </c>
      <c r="E164" s="792">
        <f t="shared" si="63"/>
        <v>0</v>
      </c>
      <c r="F164" s="843">
        <f t="shared" si="64"/>
        <v>0</v>
      </c>
      <c r="G164" s="664">
        <v>0</v>
      </c>
      <c r="H164" s="792">
        <f t="shared" si="65"/>
        <v>0</v>
      </c>
      <c r="I164" s="606">
        <v>0</v>
      </c>
      <c r="J164" s="664">
        <v>0</v>
      </c>
      <c r="K164" s="792">
        <f t="shared" si="68"/>
        <v>0</v>
      </c>
      <c r="L164" s="608">
        <v>0</v>
      </c>
      <c r="M164" s="692">
        <v>0</v>
      </c>
      <c r="N164" s="792">
        <f t="shared" si="66"/>
        <v>0</v>
      </c>
      <c r="O164" s="693">
        <v>0</v>
      </c>
      <c r="P164" s="664">
        <v>0</v>
      </c>
      <c r="Q164" s="792">
        <f t="shared" si="69"/>
        <v>0</v>
      </c>
      <c r="R164" s="608">
        <v>0</v>
      </c>
      <c r="S164" s="664">
        <v>0</v>
      </c>
      <c r="T164" s="792">
        <f t="shared" si="70"/>
        <v>0</v>
      </c>
      <c r="U164" s="606">
        <v>0</v>
      </c>
      <c r="V164" s="664">
        <v>0</v>
      </c>
      <c r="W164" s="792">
        <f t="shared" si="71"/>
        <v>0</v>
      </c>
      <c r="X164" s="606">
        <v>0</v>
      </c>
      <c r="Y164" s="664">
        <v>0</v>
      </c>
      <c r="Z164" s="792">
        <f t="shared" si="72"/>
        <v>0</v>
      </c>
      <c r="AA164" s="606">
        <v>0</v>
      </c>
      <c r="AB164" s="664">
        <v>0</v>
      </c>
      <c r="AC164" s="792">
        <f t="shared" si="73"/>
        <v>0</v>
      </c>
      <c r="AD164" s="606">
        <v>0</v>
      </c>
      <c r="AE164" s="664">
        <v>0</v>
      </c>
      <c r="AF164" s="792">
        <f t="shared" si="74"/>
        <v>0</v>
      </c>
      <c r="AG164" s="606">
        <v>0</v>
      </c>
      <c r="AH164" s="664">
        <v>0</v>
      </c>
      <c r="AI164" s="792">
        <f t="shared" si="75"/>
        <v>0</v>
      </c>
      <c r="AJ164" s="606">
        <v>0</v>
      </c>
      <c r="AK164" s="664">
        <v>0</v>
      </c>
      <c r="AL164" s="792">
        <f t="shared" si="76"/>
        <v>0</v>
      </c>
      <c r="AM164" s="606">
        <v>0</v>
      </c>
      <c r="AN164" s="664">
        <v>0</v>
      </c>
      <c r="AO164" s="792">
        <f t="shared" si="77"/>
        <v>0</v>
      </c>
      <c r="AP164" s="606">
        <v>0</v>
      </c>
      <c r="AQ164" s="664">
        <v>0</v>
      </c>
      <c r="AR164" s="792">
        <f t="shared" si="78"/>
        <v>0</v>
      </c>
      <c r="AS164" s="606">
        <v>0</v>
      </c>
      <c r="AT164" s="664">
        <v>0</v>
      </c>
      <c r="AU164" s="792">
        <f t="shared" si="79"/>
        <v>0</v>
      </c>
      <c r="AV164" s="606">
        <v>0</v>
      </c>
      <c r="AW164" s="664">
        <v>0</v>
      </c>
      <c r="AX164" s="792">
        <f t="shared" si="80"/>
        <v>0</v>
      </c>
      <c r="AY164" s="606">
        <v>0</v>
      </c>
      <c r="AZ164" s="664">
        <v>0</v>
      </c>
      <c r="BA164" s="792">
        <f t="shared" si="81"/>
        <v>0</v>
      </c>
      <c r="BB164" s="606">
        <v>0</v>
      </c>
      <c r="BC164" s="664">
        <v>0</v>
      </c>
      <c r="BD164" s="792">
        <f t="shared" si="82"/>
        <v>0</v>
      </c>
      <c r="BE164" s="606">
        <v>0</v>
      </c>
      <c r="BF164" s="664">
        <v>0</v>
      </c>
      <c r="BG164" s="792">
        <f t="shared" si="83"/>
        <v>0</v>
      </c>
      <c r="BH164" s="606">
        <v>0</v>
      </c>
      <c r="BI164" s="664">
        <v>0</v>
      </c>
      <c r="BJ164" s="792">
        <f t="shared" si="84"/>
        <v>0</v>
      </c>
      <c r="BK164" s="606">
        <v>0</v>
      </c>
      <c r="BL164" s="664">
        <v>0</v>
      </c>
      <c r="BM164" s="792">
        <f t="shared" si="85"/>
        <v>0</v>
      </c>
      <c r="BN164" s="606">
        <v>0</v>
      </c>
      <c r="BO164" s="664">
        <v>0</v>
      </c>
      <c r="BP164" s="792">
        <f t="shared" si="86"/>
        <v>0</v>
      </c>
      <c r="BQ164" s="606">
        <v>0</v>
      </c>
      <c r="BR164" s="664">
        <v>0</v>
      </c>
      <c r="BS164" s="792">
        <f t="shared" si="87"/>
        <v>0</v>
      </c>
      <c r="BT164" s="694">
        <v>0</v>
      </c>
      <c r="BU164" s="664">
        <v>0</v>
      </c>
      <c r="BV164" s="792">
        <f t="shared" si="88"/>
        <v>0</v>
      </c>
      <c r="BW164" s="694">
        <v>0</v>
      </c>
      <c r="BX164" s="664">
        <v>0</v>
      </c>
      <c r="BY164" s="792">
        <f t="shared" si="89"/>
        <v>0</v>
      </c>
      <c r="BZ164" s="694">
        <v>0</v>
      </c>
      <c r="CA164" s="664">
        <v>0</v>
      </c>
      <c r="CB164" s="792">
        <f t="shared" si="90"/>
        <v>0</v>
      </c>
      <c r="CC164" s="694">
        <v>0</v>
      </c>
      <c r="CD164" s="664">
        <v>0</v>
      </c>
      <c r="CE164" s="792">
        <f t="shared" si="91"/>
        <v>0</v>
      </c>
      <c r="CF164" s="606">
        <v>0</v>
      </c>
      <c r="CG164" s="664">
        <v>0</v>
      </c>
      <c r="CH164" s="792">
        <f t="shared" si="92"/>
        <v>0</v>
      </c>
      <c r="CI164" s="694">
        <v>0</v>
      </c>
      <c r="CJ164" s="664">
        <v>0</v>
      </c>
      <c r="CK164" s="792">
        <f t="shared" si="93"/>
        <v>0</v>
      </c>
      <c r="CL164" s="694">
        <v>0</v>
      </c>
      <c r="CM164" s="664">
        <v>0</v>
      </c>
      <c r="CN164" s="792">
        <f t="shared" si="94"/>
        <v>0</v>
      </c>
      <c r="CO164" s="694">
        <v>0</v>
      </c>
      <c r="CP164" s="664">
        <v>0</v>
      </c>
      <c r="CQ164" s="792">
        <f t="shared" si="95"/>
        <v>0</v>
      </c>
      <c r="CR164" s="694">
        <v>0</v>
      </c>
      <c r="CS164" s="664">
        <v>0</v>
      </c>
      <c r="CT164" s="792">
        <f t="shared" si="96"/>
        <v>0</v>
      </c>
      <c r="CU164" s="694">
        <v>0</v>
      </c>
      <c r="CV164" s="664">
        <v>0</v>
      </c>
      <c r="CW164" s="792">
        <f t="shared" si="97"/>
        <v>0</v>
      </c>
      <c r="CX164" s="694">
        <v>0</v>
      </c>
      <c r="CY164" s="664">
        <v>0</v>
      </c>
      <c r="CZ164" s="792">
        <f t="shared" si="98"/>
        <v>0</v>
      </c>
      <c r="DA164" s="693">
        <v>0</v>
      </c>
      <c r="DB164" s="670">
        <v>0</v>
      </c>
      <c r="DC164" s="801" t="str">
        <f t="shared" si="67"/>
        <v>OK!</v>
      </c>
      <c r="DL164" s="695" t="s">
        <v>1782</v>
      </c>
      <c r="DM164" s="696"/>
      <c r="DN164" s="661">
        <v>57</v>
      </c>
      <c r="DO164" s="803">
        <f t="shared" si="101"/>
        <v>0</v>
      </c>
      <c r="DP164" s="803">
        <f t="shared" si="101"/>
        <v>0</v>
      </c>
      <c r="DQ164" s="803">
        <f t="shared" si="101"/>
        <v>0</v>
      </c>
    </row>
    <row r="165" spans="1:121" ht="20.25" customHeight="1">
      <c r="A165" s="1295" t="s">
        <v>1783</v>
      </c>
      <c r="B165" s="1296"/>
      <c r="C165" s="598">
        <v>58</v>
      </c>
      <c r="D165" s="788">
        <f t="shared" si="62"/>
        <v>0</v>
      </c>
      <c r="E165" s="786">
        <f t="shared" si="63"/>
        <v>0</v>
      </c>
      <c r="F165" s="787">
        <f t="shared" si="64"/>
        <v>0</v>
      </c>
      <c r="G165" s="673">
        <v>0</v>
      </c>
      <c r="H165" s="786">
        <f t="shared" si="65"/>
        <v>0</v>
      </c>
      <c r="I165" s="674">
        <v>0</v>
      </c>
      <c r="J165" s="673">
        <v>0</v>
      </c>
      <c r="K165" s="786">
        <f t="shared" si="68"/>
        <v>0</v>
      </c>
      <c r="L165" s="617">
        <v>0</v>
      </c>
      <c r="M165" s="675">
        <v>0</v>
      </c>
      <c r="N165" s="786">
        <f t="shared" si="66"/>
        <v>0</v>
      </c>
      <c r="O165" s="676">
        <v>0</v>
      </c>
      <c r="P165" s="673">
        <v>0</v>
      </c>
      <c r="Q165" s="786">
        <f t="shared" si="69"/>
        <v>0</v>
      </c>
      <c r="R165" s="617">
        <v>0</v>
      </c>
      <c r="S165" s="673">
        <v>0</v>
      </c>
      <c r="T165" s="786">
        <f t="shared" si="70"/>
        <v>0</v>
      </c>
      <c r="U165" s="674">
        <v>0</v>
      </c>
      <c r="V165" s="673">
        <v>0</v>
      </c>
      <c r="W165" s="786">
        <f t="shared" si="71"/>
        <v>0</v>
      </c>
      <c r="X165" s="674">
        <v>0</v>
      </c>
      <c r="Y165" s="673">
        <v>0</v>
      </c>
      <c r="Z165" s="786">
        <f t="shared" si="72"/>
        <v>0</v>
      </c>
      <c r="AA165" s="674">
        <v>0</v>
      </c>
      <c r="AB165" s="673">
        <v>0</v>
      </c>
      <c r="AC165" s="786">
        <f t="shared" si="73"/>
        <v>0</v>
      </c>
      <c r="AD165" s="674">
        <v>0</v>
      </c>
      <c r="AE165" s="673">
        <v>0</v>
      </c>
      <c r="AF165" s="786">
        <f t="shared" si="74"/>
        <v>0</v>
      </c>
      <c r="AG165" s="674">
        <v>0</v>
      </c>
      <c r="AH165" s="673">
        <v>0</v>
      </c>
      <c r="AI165" s="786">
        <f t="shared" si="75"/>
        <v>0</v>
      </c>
      <c r="AJ165" s="674">
        <v>0</v>
      </c>
      <c r="AK165" s="673">
        <v>0</v>
      </c>
      <c r="AL165" s="786">
        <f t="shared" si="76"/>
        <v>0</v>
      </c>
      <c r="AM165" s="674">
        <v>0</v>
      </c>
      <c r="AN165" s="673">
        <v>0</v>
      </c>
      <c r="AO165" s="786">
        <f t="shared" si="77"/>
        <v>0</v>
      </c>
      <c r="AP165" s="674">
        <v>0</v>
      </c>
      <c r="AQ165" s="673">
        <v>0</v>
      </c>
      <c r="AR165" s="786">
        <f t="shared" si="78"/>
        <v>0</v>
      </c>
      <c r="AS165" s="674">
        <v>0</v>
      </c>
      <c r="AT165" s="673">
        <v>0</v>
      </c>
      <c r="AU165" s="786">
        <f t="shared" si="79"/>
        <v>0</v>
      </c>
      <c r="AV165" s="674">
        <v>0</v>
      </c>
      <c r="AW165" s="673">
        <v>0</v>
      </c>
      <c r="AX165" s="786">
        <f t="shared" si="80"/>
        <v>0</v>
      </c>
      <c r="AY165" s="674">
        <v>0</v>
      </c>
      <c r="AZ165" s="673">
        <v>0</v>
      </c>
      <c r="BA165" s="786">
        <f t="shared" si="81"/>
        <v>0</v>
      </c>
      <c r="BB165" s="674">
        <v>0</v>
      </c>
      <c r="BC165" s="673">
        <v>0</v>
      </c>
      <c r="BD165" s="786">
        <f t="shared" si="82"/>
        <v>0</v>
      </c>
      <c r="BE165" s="674">
        <v>0</v>
      </c>
      <c r="BF165" s="673">
        <v>0</v>
      </c>
      <c r="BG165" s="786">
        <f t="shared" si="83"/>
        <v>0</v>
      </c>
      <c r="BH165" s="674">
        <v>0</v>
      </c>
      <c r="BI165" s="673">
        <v>0</v>
      </c>
      <c r="BJ165" s="786">
        <f t="shared" si="84"/>
        <v>0</v>
      </c>
      <c r="BK165" s="674">
        <v>0</v>
      </c>
      <c r="BL165" s="673">
        <v>0</v>
      </c>
      <c r="BM165" s="786">
        <f t="shared" si="85"/>
        <v>0</v>
      </c>
      <c r="BN165" s="674">
        <v>0</v>
      </c>
      <c r="BO165" s="673">
        <v>0</v>
      </c>
      <c r="BP165" s="786">
        <f t="shared" si="86"/>
        <v>0</v>
      </c>
      <c r="BQ165" s="674">
        <v>0</v>
      </c>
      <c r="BR165" s="673">
        <v>0</v>
      </c>
      <c r="BS165" s="786">
        <f t="shared" si="87"/>
        <v>0</v>
      </c>
      <c r="BT165" s="677">
        <v>0</v>
      </c>
      <c r="BU165" s="673">
        <v>0</v>
      </c>
      <c r="BV165" s="786">
        <f t="shared" si="88"/>
        <v>0</v>
      </c>
      <c r="BW165" s="677">
        <v>0</v>
      </c>
      <c r="BX165" s="673">
        <v>0</v>
      </c>
      <c r="BY165" s="786">
        <f t="shared" si="89"/>
        <v>0</v>
      </c>
      <c r="BZ165" s="677">
        <v>0</v>
      </c>
      <c r="CA165" s="673">
        <v>0</v>
      </c>
      <c r="CB165" s="786">
        <f t="shared" si="90"/>
        <v>0</v>
      </c>
      <c r="CC165" s="677">
        <v>0</v>
      </c>
      <c r="CD165" s="673">
        <v>0</v>
      </c>
      <c r="CE165" s="786">
        <f t="shared" si="91"/>
        <v>0</v>
      </c>
      <c r="CF165" s="674">
        <v>0</v>
      </c>
      <c r="CG165" s="673">
        <v>0</v>
      </c>
      <c r="CH165" s="786">
        <f t="shared" si="92"/>
        <v>0</v>
      </c>
      <c r="CI165" s="677">
        <v>0</v>
      </c>
      <c r="CJ165" s="673">
        <v>0</v>
      </c>
      <c r="CK165" s="786">
        <f t="shared" si="93"/>
        <v>0</v>
      </c>
      <c r="CL165" s="677">
        <v>0</v>
      </c>
      <c r="CM165" s="673">
        <v>0</v>
      </c>
      <c r="CN165" s="786">
        <f t="shared" si="94"/>
        <v>0</v>
      </c>
      <c r="CO165" s="677">
        <v>0</v>
      </c>
      <c r="CP165" s="673">
        <v>0</v>
      </c>
      <c r="CQ165" s="786">
        <f t="shared" si="95"/>
        <v>0</v>
      </c>
      <c r="CR165" s="677">
        <v>0</v>
      </c>
      <c r="CS165" s="673">
        <v>0</v>
      </c>
      <c r="CT165" s="786">
        <f t="shared" si="96"/>
        <v>0</v>
      </c>
      <c r="CU165" s="677">
        <v>0</v>
      </c>
      <c r="CV165" s="673">
        <v>0</v>
      </c>
      <c r="CW165" s="786">
        <f t="shared" si="97"/>
        <v>0</v>
      </c>
      <c r="CX165" s="677">
        <v>0</v>
      </c>
      <c r="CY165" s="673">
        <v>0</v>
      </c>
      <c r="CZ165" s="786">
        <f t="shared" si="98"/>
        <v>0</v>
      </c>
      <c r="DA165" s="676">
        <v>0</v>
      </c>
      <c r="DB165" s="678">
        <v>0</v>
      </c>
      <c r="DC165" s="801" t="str">
        <f t="shared" si="67"/>
        <v>OK!</v>
      </c>
      <c r="DL165" s="681" t="s">
        <v>1783</v>
      </c>
      <c r="DM165" s="682"/>
      <c r="DN165" s="598">
        <v>58</v>
      </c>
      <c r="DO165" s="803">
        <f t="shared" si="101"/>
        <v>0</v>
      </c>
      <c r="DP165" s="803">
        <f t="shared" si="101"/>
        <v>0</v>
      </c>
      <c r="DQ165" s="803">
        <f t="shared" si="101"/>
        <v>0</v>
      </c>
    </row>
    <row r="166" spans="1:121" ht="20.25" customHeight="1">
      <c r="A166" s="1295" t="s">
        <v>1784</v>
      </c>
      <c r="B166" s="1296"/>
      <c r="C166" s="598">
        <v>59</v>
      </c>
      <c r="D166" s="788">
        <f t="shared" si="62"/>
        <v>0</v>
      </c>
      <c r="E166" s="786">
        <f t="shared" si="63"/>
        <v>0</v>
      </c>
      <c r="F166" s="787">
        <f t="shared" si="64"/>
        <v>0</v>
      </c>
      <c r="G166" s="918">
        <v>0</v>
      </c>
      <c r="H166" s="882">
        <v>0</v>
      </c>
      <c r="I166" s="674">
        <v>0</v>
      </c>
      <c r="J166" s="673">
        <v>0</v>
      </c>
      <c r="K166" s="786">
        <f t="shared" si="68"/>
        <v>0</v>
      </c>
      <c r="L166" s="617">
        <v>0</v>
      </c>
      <c r="M166" s="675">
        <v>0</v>
      </c>
      <c r="N166" s="786">
        <f t="shared" si="66"/>
        <v>0</v>
      </c>
      <c r="O166" s="676">
        <v>0</v>
      </c>
      <c r="P166" s="673">
        <v>0</v>
      </c>
      <c r="Q166" s="786">
        <f t="shared" si="69"/>
        <v>0</v>
      </c>
      <c r="R166" s="617">
        <v>0</v>
      </c>
      <c r="S166" s="673">
        <v>0</v>
      </c>
      <c r="T166" s="786">
        <f t="shared" si="70"/>
        <v>0</v>
      </c>
      <c r="U166" s="674">
        <v>0</v>
      </c>
      <c r="V166" s="673">
        <v>0</v>
      </c>
      <c r="W166" s="786">
        <f t="shared" si="71"/>
        <v>0</v>
      </c>
      <c r="X166" s="674">
        <v>0</v>
      </c>
      <c r="Y166" s="673">
        <v>0</v>
      </c>
      <c r="Z166" s="786">
        <f t="shared" si="72"/>
        <v>0</v>
      </c>
      <c r="AA166" s="674">
        <v>0</v>
      </c>
      <c r="AB166" s="673">
        <v>0</v>
      </c>
      <c r="AC166" s="786">
        <f t="shared" si="73"/>
        <v>0</v>
      </c>
      <c r="AD166" s="674">
        <v>0</v>
      </c>
      <c r="AE166" s="673">
        <v>0</v>
      </c>
      <c r="AF166" s="786">
        <f t="shared" si="74"/>
        <v>0</v>
      </c>
      <c r="AG166" s="674">
        <v>0</v>
      </c>
      <c r="AH166" s="673">
        <v>0</v>
      </c>
      <c r="AI166" s="786">
        <f t="shared" si="75"/>
        <v>0</v>
      </c>
      <c r="AJ166" s="674">
        <v>0</v>
      </c>
      <c r="AK166" s="673">
        <v>0</v>
      </c>
      <c r="AL166" s="786">
        <f t="shared" si="76"/>
        <v>0</v>
      </c>
      <c r="AM166" s="674">
        <v>0</v>
      </c>
      <c r="AN166" s="673">
        <v>0</v>
      </c>
      <c r="AO166" s="786">
        <f t="shared" si="77"/>
        <v>0</v>
      </c>
      <c r="AP166" s="674">
        <v>0</v>
      </c>
      <c r="AQ166" s="673">
        <v>0</v>
      </c>
      <c r="AR166" s="786">
        <f t="shared" si="78"/>
        <v>0</v>
      </c>
      <c r="AS166" s="674">
        <v>0</v>
      </c>
      <c r="AT166" s="673">
        <v>0</v>
      </c>
      <c r="AU166" s="786">
        <f t="shared" si="79"/>
        <v>0</v>
      </c>
      <c r="AV166" s="674">
        <v>0</v>
      </c>
      <c r="AW166" s="673">
        <v>0</v>
      </c>
      <c r="AX166" s="786">
        <f t="shared" si="80"/>
        <v>0</v>
      </c>
      <c r="AY166" s="674">
        <v>0</v>
      </c>
      <c r="AZ166" s="673">
        <v>0</v>
      </c>
      <c r="BA166" s="786">
        <f t="shared" si="81"/>
        <v>0</v>
      </c>
      <c r="BB166" s="674">
        <v>0</v>
      </c>
      <c r="BC166" s="673">
        <v>0</v>
      </c>
      <c r="BD166" s="786">
        <f t="shared" si="82"/>
        <v>0</v>
      </c>
      <c r="BE166" s="674">
        <v>0</v>
      </c>
      <c r="BF166" s="673">
        <v>0</v>
      </c>
      <c r="BG166" s="786">
        <f t="shared" si="83"/>
        <v>0</v>
      </c>
      <c r="BH166" s="674">
        <v>0</v>
      </c>
      <c r="BI166" s="673">
        <v>0</v>
      </c>
      <c r="BJ166" s="786">
        <f t="shared" si="84"/>
        <v>0</v>
      </c>
      <c r="BK166" s="674">
        <v>0</v>
      </c>
      <c r="BL166" s="673">
        <v>0</v>
      </c>
      <c r="BM166" s="786">
        <f t="shared" si="85"/>
        <v>0</v>
      </c>
      <c r="BN166" s="674">
        <v>0</v>
      </c>
      <c r="BO166" s="673">
        <v>0</v>
      </c>
      <c r="BP166" s="786">
        <f t="shared" si="86"/>
        <v>0</v>
      </c>
      <c r="BQ166" s="674">
        <v>0</v>
      </c>
      <c r="BR166" s="673">
        <v>0</v>
      </c>
      <c r="BS166" s="786">
        <f t="shared" si="87"/>
        <v>0</v>
      </c>
      <c r="BT166" s="677">
        <v>0</v>
      </c>
      <c r="BU166" s="673">
        <v>0</v>
      </c>
      <c r="BV166" s="786">
        <f t="shared" si="88"/>
        <v>0</v>
      </c>
      <c r="BW166" s="677">
        <v>0</v>
      </c>
      <c r="BX166" s="673">
        <v>0</v>
      </c>
      <c r="BY166" s="786">
        <f t="shared" si="89"/>
        <v>0</v>
      </c>
      <c r="BZ166" s="677">
        <v>0</v>
      </c>
      <c r="CA166" s="673">
        <v>0</v>
      </c>
      <c r="CB166" s="786">
        <f t="shared" si="90"/>
        <v>0</v>
      </c>
      <c r="CC166" s="677">
        <v>0</v>
      </c>
      <c r="CD166" s="673">
        <v>0</v>
      </c>
      <c r="CE166" s="786">
        <f t="shared" si="91"/>
        <v>0</v>
      </c>
      <c r="CF166" s="674">
        <v>0</v>
      </c>
      <c r="CG166" s="673">
        <v>0</v>
      </c>
      <c r="CH166" s="786">
        <f t="shared" si="92"/>
        <v>0</v>
      </c>
      <c r="CI166" s="677">
        <v>0</v>
      </c>
      <c r="CJ166" s="673">
        <v>0</v>
      </c>
      <c r="CK166" s="786">
        <f t="shared" si="93"/>
        <v>0</v>
      </c>
      <c r="CL166" s="677">
        <v>0</v>
      </c>
      <c r="CM166" s="673">
        <v>0</v>
      </c>
      <c r="CN166" s="786">
        <f t="shared" si="94"/>
        <v>0</v>
      </c>
      <c r="CO166" s="677">
        <v>0</v>
      </c>
      <c r="CP166" s="673">
        <v>0</v>
      </c>
      <c r="CQ166" s="786">
        <f t="shared" si="95"/>
        <v>0</v>
      </c>
      <c r="CR166" s="677">
        <v>0</v>
      </c>
      <c r="CS166" s="673">
        <v>0</v>
      </c>
      <c r="CT166" s="786">
        <f t="shared" si="96"/>
        <v>0</v>
      </c>
      <c r="CU166" s="677">
        <v>0</v>
      </c>
      <c r="CV166" s="673">
        <v>0</v>
      </c>
      <c r="CW166" s="786">
        <f t="shared" si="97"/>
        <v>0</v>
      </c>
      <c r="CX166" s="677">
        <v>0</v>
      </c>
      <c r="CY166" s="673">
        <v>0</v>
      </c>
      <c r="CZ166" s="786">
        <f t="shared" si="98"/>
        <v>0</v>
      </c>
      <c r="DA166" s="676">
        <v>0</v>
      </c>
      <c r="DB166" s="678">
        <v>0</v>
      </c>
      <c r="DC166" s="801" t="str">
        <f t="shared" si="67"/>
        <v>OK!</v>
      </c>
      <c r="DL166" s="681" t="s">
        <v>1784</v>
      </c>
      <c r="DM166" s="682"/>
      <c r="DN166" s="598">
        <v>59</v>
      </c>
      <c r="DO166" s="803">
        <f t="shared" si="101"/>
        <v>0</v>
      </c>
      <c r="DP166" s="803">
        <f t="shared" si="101"/>
        <v>0</v>
      </c>
      <c r="DQ166" s="803">
        <f t="shared" si="101"/>
        <v>0</v>
      </c>
    </row>
    <row r="167" spans="1:121" ht="20.25" customHeight="1" thickBot="1">
      <c r="A167" s="1475" t="s">
        <v>1785</v>
      </c>
      <c r="B167" s="1476"/>
      <c r="C167" s="683">
        <v>60</v>
      </c>
      <c r="D167" s="789">
        <f t="shared" si="62"/>
        <v>0</v>
      </c>
      <c r="E167" s="790">
        <f t="shared" si="63"/>
        <v>0</v>
      </c>
      <c r="F167" s="839">
        <f t="shared" si="64"/>
        <v>0</v>
      </c>
      <c r="G167" s="919">
        <v>0</v>
      </c>
      <c r="H167" s="920">
        <v>0</v>
      </c>
      <c r="I167" s="685">
        <v>0</v>
      </c>
      <c r="J167" s="684">
        <v>0</v>
      </c>
      <c r="K167" s="790">
        <f t="shared" si="68"/>
        <v>0</v>
      </c>
      <c r="L167" s="614">
        <v>0</v>
      </c>
      <c r="M167" s="686">
        <v>0</v>
      </c>
      <c r="N167" s="790">
        <f t="shared" si="66"/>
        <v>0</v>
      </c>
      <c r="O167" s="687">
        <v>0</v>
      </c>
      <c r="P167" s="684">
        <v>0</v>
      </c>
      <c r="Q167" s="790">
        <f t="shared" si="69"/>
        <v>0</v>
      </c>
      <c r="R167" s="614">
        <v>0</v>
      </c>
      <c r="S167" s="684">
        <v>0</v>
      </c>
      <c r="T167" s="790">
        <f t="shared" si="70"/>
        <v>0</v>
      </c>
      <c r="U167" s="685">
        <v>0</v>
      </c>
      <c r="V167" s="684">
        <v>0</v>
      </c>
      <c r="W167" s="790">
        <f t="shared" si="71"/>
        <v>0</v>
      </c>
      <c r="X167" s="685">
        <v>0</v>
      </c>
      <c r="Y167" s="684">
        <v>0</v>
      </c>
      <c r="Z167" s="790">
        <f t="shared" si="72"/>
        <v>0</v>
      </c>
      <c r="AA167" s="685">
        <v>0</v>
      </c>
      <c r="AB167" s="684">
        <v>0</v>
      </c>
      <c r="AC167" s="790">
        <f t="shared" si="73"/>
        <v>0</v>
      </c>
      <c r="AD167" s="685">
        <v>0</v>
      </c>
      <c r="AE167" s="684">
        <v>0</v>
      </c>
      <c r="AF167" s="790">
        <f t="shared" si="74"/>
        <v>0</v>
      </c>
      <c r="AG167" s="685">
        <v>0</v>
      </c>
      <c r="AH167" s="684">
        <v>0</v>
      </c>
      <c r="AI167" s="790">
        <f t="shared" si="75"/>
        <v>0</v>
      </c>
      <c r="AJ167" s="685">
        <v>0</v>
      </c>
      <c r="AK167" s="684">
        <v>0</v>
      </c>
      <c r="AL167" s="790">
        <f t="shared" si="76"/>
        <v>0</v>
      </c>
      <c r="AM167" s="685">
        <v>0</v>
      </c>
      <c r="AN167" s="684">
        <v>0</v>
      </c>
      <c r="AO167" s="790">
        <f t="shared" si="77"/>
        <v>0</v>
      </c>
      <c r="AP167" s="685">
        <v>0</v>
      </c>
      <c r="AQ167" s="684">
        <v>0</v>
      </c>
      <c r="AR167" s="790">
        <f t="shared" si="78"/>
        <v>0</v>
      </c>
      <c r="AS167" s="685">
        <v>0</v>
      </c>
      <c r="AT167" s="684">
        <v>0</v>
      </c>
      <c r="AU167" s="790">
        <f t="shared" si="79"/>
        <v>0</v>
      </c>
      <c r="AV167" s="685">
        <v>0</v>
      </c>
      <c r="AW167" s="684">
        <v>0</v>
      </c>
      <c r="AX167" s="790">
        <f t="shared" si="80"/>
        <v>0</v>
      </c>
      <c r="AY167" s="685">
        <v>0</v>
      </c>
      <c r="AZ167" s="684">
        <v>0</v>
      </c>
      <c r="BA167" s="790">
        <f t="shared" si="81"/>
        <v>0</v>
      </c>
      <c r="BB167" s="685">
        <v>0</v>
      </c>
      <c r="BC167" s="684">
        <v>0</v>
      </c>
      <c r="BD167" s="790">
        <f t="shared" si="82"/>
        <v>0</v>
      </c>
      <c r="BE167" s="685">
        <v>0</v>
      </c>
      <c r="BF167" s="684">
        <v>0</v>
      </c>
      <c r="BG167" s="790">
        <f t="shared" si="83"/>
        <v>0</v>
      </c>
      <c r="BH167" s="685">
        <v>0</v>
      </c>
      <c r="BI167" s="684">
        <v>0</v>
      </c>
      <c r="BJ167" s="790">
        <f t="shared" si="84"/>
        <v>0</v>
      </c>
      <c r="BK167" s="685">
        <v>0</v>
      </c>
      <c r="BL167" s="684">
        <v>0</v>
      </c>
      <c r="BM167" s="790">
        <f t="shared" si="85"/>
        <v>0</v>
      </c>
      <c r="BN167" s="685">
        <v>0</v>
      </c>
      <c r="BO167" s="684">
        <v>0</v>
      </c>
      <c r="BP167" s="790">
        <f t="shared" si="86"/>
        <v>0</v>
      </c>
      <c r="BQ167" s="685">
        <v>0</v>
      </c>
      <c r="BR167" s="684">
        <v>0</v>
      </c>
      <c r="BS167" s="790">
        <f t="shared" si="87"/>
        <v>0</v>
      </c>
      <c r="BT167" s="688">
        <v>0</v>
      </c>
      <c r="BU167" s="684">
        <v>0</v>
      </c>
      <c r="BV167" s="790">
        <f t="shared" si="88"/>
        <v>0</v>
      </c>
      <c r="BW167" s="688">
        <v>0</v>
      </c>
      <c r="BX167" s="684">
        <v>0</v>
      </c>
      <c r="BY167" s="790">
        <f t="shared" si="89"/>
        <v>0</v>
      </c>
      <c r="BZ167" s="688">
        <v>0</v>
      </c>
      <c r="CA167" s="684">
        <v>0</v>
      </c>
      <c r="CB167" s="790">
        <f t="shared" si="90"/>
        <v>0</v>
      </c>
      <c r="CC167" s="688">
        <v>0</v>
      </c>
      <c r="CD167" s="684">
        <v>0</v>
      </c>
      <c r="CE167" s="790">
        <f t="shared" si="91"/>
        <v>0</v>
      </c>
      <c r="CF167" s="685">
        <v>0</v>
      </c>
      <c r="CG167" s="684">
        <v>0</v>
      </c>
      <c r="CH167" s="790">
        <f t="shared" si="92"/>
        <v>0</v>
      </c>
      <c r="CI167" s="688">
        <v>0</v>
      </c>
      <c r="CJ167" s="684">
        <v>0</v>
      </c>
      <c r="CK167" s="790">
        <f t="shared" si="93"/>
        <v>0</v>
      </c>
      <c r="CL167" s="688">
        <v>0</v>
      </c>
      <c r="CM167" s="684">
        <v>0</v>
      </c>
      <c r="CN167" s="790">
        <f t="shared" si="94"/>
        <v>0</v>
      </c>
      <c r="CO167" s="688">
        <v>0</v>
      </c>
      <c r="CP167" s="684">
        <v>0</v>
      </c>
      <c r="CQ167" s="790">
        <f t="shared" si="95"/>
        <v>0</v>
      </c>
      <c r="CR167" s="688">
        <v>0</v>
      </c>
      <c r="CS167" s="684">
        <v>0</v>
      </c>
      <c r="CT167" s="790">
        <f t="shared" si="96"/>
        <v>0</v>
      </c>
      <c r="CU167" s="688">
        <v>0</v>
      </c>
      <c r="CV167" s="684">
        <v>0</v>
      </c>
      <c r="CW167" s="790">
        <f t="shared" si="97"/>
        <v>0</v>
      </c>
      <c r="CX167" s="688">
        <v>0</v>
      </c>
      <c r="CY167" s="684">
        <v>0</v>
      </c>
      <c r="CZ167" s="790">
        <f t="shared" si="98"/>
        <v>0</v>
      </c>
      <c r="DA167" s="687">
        <v>0</v>
      </c>
      <c r="DB167" s="689">
        <v>0</v>
      </c>
      <c r="DC167" s="801" t="str">
        <f t="shared" si="67"/>
        <v>OK!</v>
      </c>
      <c r="DL167" s="690" t="s">
        <v>1785</v>
      </c>
      <c r="DM167" s="691"/>
      <c r="DN167" s="683">
        <v>60</v>
      </c>
      <c r="DO167" s="803">
        <f t="shared" si="101"/>
        <v>0</v>
      </c>
      <c r="DP167" s="803">
        <f t="shared" si="101"/>
        <v>0</v>
      </c>
      <c r="DQ167" s="803">
        <f t="shared" si="101"/>
        <v>0</v>
      </c>
    </row>
    <row r="168" spans="1:121" ht="20.25" customHeight="1" thickTop="1">
      <c r="A168" s="1416" t="s">
        <v>1786</v>
      </c>
      <c r="B168" s="1417"/>
      <c r="C168" s="661">
        <v>61</v>
      </c>
      <c r="D168" s="791">
        <f t="shared" si="62"/>
        <v>0</v>
      </c>
      <c r="E168" s="792">
        <f t="shared" si="63"/>
        <v>0</v>
      </c>
      <c r="F168" s="843">
        <f t="shared" si="64"/>
        <v>0</v>
      </c>
      <c r="G168" s="664">
        <v>0</v>
      </c>
      <c r="H168" s="792">
        <f>+G168-I168</f>
        <v>0</v>
      </c>
      <c r="I168" s="606">
        <v>0</v>
      </c>
      <c r="J168" s="664">
        <v>0</v>
      </c>
      <c r="K168" s="792">
        <f t="shared" si="68"/>
        <v>0</v>
      </c>
      <c r="L168" s="608">
        <v>0</v>
      </c>
      <c r="M168" s="692">
        <v>0</v>
      </c>
      <c r="N168" s="792">
        <f t="shared" si="66"/>
        <v>0</v>
      </c>
      <c r="O168" s="693">
        <v>0</v>
      </c>
      <c r="P168" s="664">
        <v>0</v>
      </c>
      <c r="Q168" s="792">
        <f t="shared" si="69"/>
        <v>0</v>
      </c>
      <c r="R168" s="608">
        <v>0</v>
      </c>
      <c r="S168" s="664">
        <v>0</v>
      </c>
      <c r="T168" s="792">
        <f t="shared" si="70"/>
        <v>0</v>
      </c>
      <c r="U168" s="606">
        <v>0</v>
      </c>
      <c r="V168" s="664">
        <v>0</v>
      </c>
      <c r="W168" s="792">
        <f t="shared" si="71"/>
        <v>0</v>
      </c>
      <c r="X168" s="606">
        <v>0</v>
      </c>
      <c r="Y168" s="664">
        <v>0</v>
      </c>
      <c r="Z168" s="792">
        <f t="shared" si="72"/>
        <v>0</v>
      </c>
      <c r="AA168" s="606">
        <v>0</v>
      </c>
      <c r="AB168" s="664">
        <v>0</v>
      </c>
      <c r="AC168" s="792">
        <f t="shared" si="73"/>
        <v>0</v>
      </c>
      <c r="AD168" s="606">
        <v>0</v>
      </c>
      <c r="AE168" s="664">
        <v>0</v>
      </c>
      <c r="AF168" s="792">
        <f t="shared" si="74"/>
        <v>0</v>
      </c>
      <c r="AG168" s="606">
        <v>0</v>
      </c>
      <c r="AH168" s="664">
        <v>0</v>
      </c>
      <c r="AI168" s="792">
        <f t="shared" si="75"/>
        <v>0</v>
      </c>
      <c r="AJ168" s="606">
        <v>0</v>
      </c>
      <c r="AK168" s="664">
        <v>0</v>
      </c>
      <c r="AL168" s="792">
        <f t="shared" si="76"/>
        <v>0</v>
      </c>
      <c r="AM168" s="606">
        <v>0</v>
      </c>
      <c r="AN168" s="664">
        <v>0</v>
      </c>
      <c r="AO168" s="792">
        <f t="shared" si="77"/>
        <v>0</v>
      </c>
      <c r="AP168" s="606">
        <v>0</v>
      </c>
      <c r="AQ168" s="664">
        <v>0</v>
      </c>
      <c r="AR168" s="792">
        <f t="shared" si="78"/>
        <v>0</v>
      </c>
      <c r="AS168" s="606">
        <v>0</v>
      </c>
      <c r="AT168" s="664">
        <v>0</v>
      </c>
      <c r="AU168" s="792">
        <f t="shared" si="79"/>
        <v>0</v>
      </c>
      <c r="AV168" s="606">
        <v>0</v>
      </c>
      <c r="AW168" s="664">
        <v>0</v>
      </c>
      <c r="AX168" s="792">
        <f t="shared" si="80"/>
        <v>0</v>
      </c>
      <c r="AY168" s="606">
        <v>0</v>
      </c>
      <c r="AZ168" s="664">
        <v>0</v>
      </c>
      <c r="BA168" s="792">
        <f t="shared" si="81"/>
        <v>0</v>
      </c>
      <c r="BB168" s="606">
        <v>0</v>
      </c>
      <c r="BC168" s="664">
        <v>0</v>
      </c>
      <c r="BD168" s="792">
        <f t="shared" si="82"/>
        <v>0</v>
      </c>
      <c r="BE168" s="606">
        <v>0</v>
      </c>
      <c r="BF168" s="664">
        <v>0</v>
      </c>
      <c r="BG168" s="792">
        <f t="shared" si="83"/>
        <v>0</v>
      </c>
      <c r="BH168" s="606">
        <v>0</v>
      </c>
      <c r="BI168" s="664">
        <v>0</v>
      </c>
      <c r="BJ168" s="792">
        <f t="shared" si="84"/>
        <v>0</v>
      </c>
      <c r="BK168" s="606">
        <v>0</v>
      </c>
      <c r="BL168" s="664">
        <v>0</v>
      </c>
      <c r="BM168" s="792">
        <f t="shared" si="85"/>
        <v>0</v>
      </c>
      <c r="BN168" s="606">
        <v>0</v>
      </c>
      <c r="BO168" s="664">
        <v>0</v>
      </c>
      <c r="BP168" s="792">
        <f t="shared" si="86"/>
        <v>0</v>
      </c>
      <c r="BQ168" s="606">
        <v>0</v>
      </c>
      <c r="BR168" s="664">
        <v>0</v>
      </c>
      <c r="BS168" s="792">
        <f t="shared" si="87"/>
        <v>0</v>
      </c>
      <c r="BT168" s="694">
        <v>0</v>
      </c>
      <c r="BU168" s="664">
        <v>0</v>
      </c>
      <c r="BV168" s="792">
        <f t="shared" si="88"/>
        <v>0</v>
      </c>
      <c r="BW168" s="694">
        <v>0</v>
      </c>
      <c r="BX168" s="664">
        <v>0</v>
      </c>
      <c r="BY168" s="792">
        <f t="shared" si="89"/>
        <v>0</v>
      </c>
      <c r="BZ168" s="694">
        <v>0</v>
      </c>
      <c r="CA168" s="664">
        <v>0</v>
      </c>
      <c r="CB168" s="792">
        <f t="shared" si="90"/>
        <v>0</v>
      </c>
      <c r="CC168" s="694">
        <v>0</v>
      </c>
      <c r="CD168" s="664">
        <v>0</v>
      </c>
      <c r="CE168" s="792">
        <f t="shared" si="91"/>
        <v>0</v>
      </c>
      <c r="CF168" s="606">
        <v>0</v>
      </c>
      <c r="CG168" s="664">
        <v>0</v>
      </c>
      <c r="CH168" s="792">
        <f t="shared" si="92"/>
        <v>0</v>
      </c>
      <c r="CI168" s="694">
        <v>0</v>
      </c>
      <c r="CJ168" s="664">
        <v>0</v>
      </c>
      <c r="CK168" s="792">
        <f t="shared" si="93"/>
        <v>0</v>
      </c>
      <c r="CL168" s="694">
        <v>0</v>
      </c>
      <c r="CM168" s="664">
        <v>0</v>
      </c>
      <c r="CN168" s="792">
        <f t="shared" si="94"/>
        <v>0</v>
      </c>
      <c r="CO168" s="694">
        <v>0</v>
      </c>
      <c r="CP168" s="664">
        <v>0</v>
      </c>
      <c r="CQ168" s="792">
        <f t="shared" si="95"/>
        <v>0</v>
      </c>
      <c r="CR168" s="694">
        <v>0</v>
      </c>
      <c r="CS168" s="664">
        <v>0</v>
      </c>
      <c r="CT168" s="792">
        <f t="shared" si="96"/>
        <v>0</v>
      </c>
      <c r="CU168" s="694">
        <v>0</v>
      </c>
      <c r="CV168" s="664">
        <v>0</v>
      </c>
      <c r="CW168" s="792">
        <f t="shared" si="97"/>
        <v>0</v>
      </c>
      <c r="CX168" s="694">
        <v>0</v>
      </c>
      <c r="CY168" s="664">
        <v>0</v>
      </c>
      <c r="CZ168" s="792">
        <f t="shared" si="98"/>
        <v>0</v>
      </c>
      <c r="DA168" s="693">
        <v>0</v>
      </c>
      <c r="DB168" s="670">
        <v>0</v>
      </c>
      <c r="DC168" s="801" t="str">
        <f t="shared" si="67"/>
        <v>OK!</v>
      </c>
      <c r="DL168" s="695" t="s">
        <v>1787</v>
      </c>
      <c r="DM168" s="696"/>
      <c r="DN168" s="661">
        <v>61</v>
      </c>
      <c r="DO168" s="803">
        <f t="shared" si="101"/>
        <v>0</v>
      </c>
      <c r="DP168" s="803">
        <f t="shared" si="101"/>
        <v>0</v>
      </c>
      <c r="DQ168" s="803">
        <f t="shared" si="101"/>
        <v>0</v>
      </c>
    </row>
    <row r="169" spans="1:121" ht="20.25" customHeight="1">
      <c r="A169" s="1295" t="s">
        <v>1788</v>
      </c>
      <c r="B169" s="1296"/>
      <c r="C169" s="915">
        <v>62</v>
      </c>
      <c r="D169" s="788">
        <f t="shared" si="62"/>
        <v>0</v>
      </c>
      <c r="E169" s="786">
        <f t="shared" si="63"/>
        <v>0</v>
      </c>
      <c r="F169" s="787">
        <f t="shared" si="64"/>
        <v>0</v>
      </c>
      <c r="G169" s="916">
        <v>0</v>
      </c>
      <c r="H169" s="786">
        <f>+G169-I169</f>
        <v>0</v>
      </c>
      <c r="I169" s="674">
        <v>0</v>
      </c>
      <c r="J169" s="673">
        <v>0</v>
      </c>
      <c r="K169" s="786">
        <f t="shared" si="68"/>
        <v>0</v>
      </c>
      <c r="L169" s="921">
        <v>0</v>
      </c>
      <c r="M169" s="675">
        <v>0</v>
      </c>
      <c r="N169" s="786">
        <f t="shared" si="66"/>
        <v>0</v>
      </c>
      <c r="O169" s="676">
        <v>0</v>
      </c>
      <c r="P169" s="673">
        <v>0</v>
      </c>
      <c r="Q169" s="786">
        <f t="shared" si="69"/>
        <v>0</v>
      </c>
      <c r="R169" s="617">
        <v>0</v>
      </c>
      <c r="S169" s="673">
        <v>0</v>
      </c>
      <c r="T169" s="786">
        <f t="shared" si="70"/>
        <v>0</v>
      </c>
      <c r="U169" s="674">
        <v>0</v>
      </c>
      <c r="V169" s="673">
        <v>0</v>
      </c>
      <c r="W169" s="786">
        <f t="shared" si="71"/>
        <v>0</v>
      </c>
      <c r="X169" s="674">
        <v>0</v>
      </c>
      <c r="Y169" s="673">
        <v>0</v>
      </c>
      <c r="Z169" s="786">
        <f t="shared" si="72"/>
        <v>0</v>
      </c>
      <c r="AA169" s="674">
        <v>0</v>
      </c>
      <c r="AB169" s="673">
        <v>0</v>
      </c>
      <c r="AC169" s="786">
        <f t="shared" si="73"/>
        <v>0</v>
      </c>
      <c r="AD169" s="674">
        <v>0</v>
      </c>
      <c r="AE169" s="673">
        <v>0</v>
      </c>
      <c r="AF169" s="786">
        <f t="shared" si="74"/>
        <v>0</v>
      </c>
      <c r="AG169" s="674">
        <v>0</v>
      </c>
      <c r="AH169" s="673">
        <v>0</v>
      </c>
      <c r="AI169" s="786">
        <f t="shared" si="75"/>
        <v>0</v>
      </c>
      <c r="AJ169" s="674">
        <v>0</v>
      </c>
      <c r="AK169" s="673">
        <v>0</v>
      </c>
      <c r="AL169" s="786">
        <f t="shared" si="76"/>
        <v>0</v>
      </c>
      <c r="AM169" s="674">
        <v>0</v>
      </c>
      <c r="AN169" s="673">
        <v>0</v>
      </c>
      <c r="AO169" s="786">
        <f t="shared" si="77"/>
        <v>0</v>
      </c>
      <c r="AP169" s="674">
        <v>0</v>
      </c>
      <c r="AQ169" s="673">
        <v>0</v>
      </c>
      <c r="AR169" s="786">
        <f t="shared" si="78"/>
        <v>0</v>
      </c>
      <c r="AS169" s="674">
        <v>0</v>
      </c>
      <c r="AT169" s="673">
        <v>0</v>
      </c>
      <c r="AU169" s="786">
        <f t="shared" si="79"/>
        <v>0</v>
      </c>
      <c r="AV169" s="674">
        <v>0</v>
      </c>
      <c r="AW169" s="673">
        <v>0</v>
      </c>
      <c r="AX169" s="786">
        <f t="shared" si="80"/>
        <v>0</v>
      </c>
      <c r="AY169" s="674">
        <v>0</v>
      </c>
      <c r="AZ169" s="673">
        <v>0</v>
      </c>
      <c r="BA169" s="786">
        <f t="shared" si="81"/>
        <v>0</v>
      </c>
      <c r="BB169" s="674">
        <v>0</v>
      </c>
      <c r="BC169" s="673">
        <v>0</v>
      </c>
      <c r="BD169" s="786">
        <f t="shared" si="82"/>
        <v>0</v>
      </c>
      <c r="BE169" s="674">
        <v>0</v>
      </c>
      <c r="BF169" s="673">
        <v>0</v>
      </c>
      <c r="BG169" s="786">
        <f t="shared" si="83"/>
        <v>0</v>
      </c>
      <c r="BH169" s="674">
        <v>0</v>
      </c>
      <c r="BI169" s="673">
        <v>0</v>
      </c>
      <c r="BJ169" s="786">
        <f t="shared" si="84"/>
        <v>0</v>
      </c>
      <c r="BK169" s="674">
        <v>0</v>
      </c>
      <c r="BL169" s="673">
        <v>0</v>
      </c>
      <c r="BM169" s="786">
        <f t="shared" si="85"/>
        <v>0</v>
      </c>
      <c r="BN169" s="674">
        <v>0</v>
      </c>
      <c r="BO169" s="673">
        <v>0</v>
      </c>
      <c r="BP169" s="786">
        <f t="shared" si="86"/>
        <v>0</v>
      </c>
      <c r="BQ169" s="674">
        <v>0</v>
      </c>
      <c r="BR169" s="673">
        <v>0</v>
      </c>
      <c r="BS169" s="786">
        <f t="shared" si="87"/>
        <v>0</v>
      </c>
      <c r="BT169" s="677">
        <v>0</v>
      </c>
      <c r="BU169" s="673">
        <v>0</v>
      </c>
      <c r="BV169" s="786">
        <f t="shared" si="88"/>
        <v>0</v>
      </c>
      <c r="BW169" s="677">
        <v>0</v>
      </c>
      <c r="BX169" s="673">
        <v>0</v>
      </c>
      <c r="BY169" s="786">
        <f t="shared" si="89"/>
        <v>0</v>
      </c>
      <c r="BZ169" s="677">
        <v>0</v>
      </c>
      <c r="CA169" s="673">
        <v>0</v>
      </c>
      <c r="CB169" s="786">
        <f t="shared" si="90"/>
        <v>0</v>
      </c>
      <c r="CC169" s="677">
        <v>0</v>
      </c>
      <c r="CD169" s="673">
        <v>0</v>
      </c>
      <c r="CE169" s="786">
        <f t="shared" si="91"/>
        <v>0</v>
      </c>
      <c r="CF169" s="674">
        <v>0</v>
      </c>
      <c r="CG169" s="673">
        <v>0</v>
      </c>
      <c r="CH169" s="786">
        <f t="shared" si="92"/>
        <v>0</v>
      </c>
      <c r="CI169" s="677">
        <v>0</v>
      </c>
      <c r="CJ169" s="673">
        <v>0</v>
      </c>
      <c r="CK169" s="786">
        <f t="shared" si="93"/>
        <v>0</v>
      </c>
      <c r="CL169" s="677">
        <v>0</v>
      </c>
      <c r="CM169" s="673">
        <v>0</v>
      </c>
      <c r="CN169" s="786">
        <f t="shared" si="94"/>
        <v>0</v>
      </c>
      <c r="CO169" s="677">
        <v>0</v>
      </c>
      <c r="CP169" s="673">
        <v>0</v>
      </c>
      <c r="CQ169" s="786">
        <f t="shared" si="95"/>
        <v>0</v>
      </c>
      <c r="CR169" s="677">
        <v>0</v>
      </c>
      <c r="CS169" s="673">
        <v>0</v>
      </c>
      <c r="CT169" s="786">
        <f t="shared" si="96"/>
        <v>0</v>
      </c>
      <c r="CU169" s="677">
        <v>0</v>
      </c>
      <c r="CV169" s="673">
        <v>0</v>
      </c>
      <c r="CW169" s="786">
        <f t="shared" si="97"/>
        <v>0</v>
      </c>
      <c r="CX169" s="677">
        <v>0</v>
      </c>
      <c r="CY169" s="673">
        <v>0</v>
      </c>
      <c r="CZ169" s="786">
        <f t="shared" si="98"/>
        <v>0</v>
      </c>
      <c r="DA169" s="676">
        <v>0</v>
      </c>
      <c r="DB169" s="678">
        <v>0</v>
      </c>
      <c r="DC169" s="801" t="str">
        <f t="shared" si="67"/>
        <v>OK!</v>
      </c>
      <c r="DL169" s="681" t="s">
        <v>1788</v>
      </c>
      <c r="DM169" s="682"/>
      <c r="DN169" s="598">
        <v>62</v>
      </c>
      <c r="DO169" s="803">
        <f t="shared" si="101"/>
        <v>0</v>
      </c>
      <c r="DP169" s="803">
        <f t="shared" si="101"/>
        <v>0</v>
      </c>
      <c r="DQ169" s="803">
        <f t="shared" si="101"/>
        <v>0</v>
      </c>
    </row>
    <row r="170" spans="1:121" ht="20.25" customHeight="1">
      <c r="A170" s="1295" t="s">
        <v>1789</v>
      </c>
      <c r="B170" s="1296"/>
      <c r="C170" s="915">
        <v>63</v>
      </c>
      <c r="D170" s="788">
        <f t="shared" si="62"/>
        <v>0</v>
      </c>
      <c r="E170" s="786">
        <f t="shared" si="63"/>
        <v>0</v>
      </c>
      <c r="F170" s="787">
        <f t="shared" si="64"/>
        <v>0</v>
      </c>
      <c r="G170" s="918">
        <v>0</v>
      </c>
      <c r="H170" s="882">
        <v>0</v>
      </c>
      <c r="I170" s="674">
        <v>0</v>
      </c>
      <c r="J170" s="673">
        <v>0</v>
      </c>
      <c r="K170" s="786">
        <f t="shared" si="68"/>
        <v>0</v>
      </c>
      <c r="L170" s="921">
        <v>0</v>
      </c>
      <c r="M170" s="675">
        <v>0</v>
      </c>
      <c r="N170" s="786">
        <f t="shared" si="66"/>
        <v>0</v>
      </c>
      <c r="O170" s="676">
        <v>0</v>
      </c>
      <c r="P170" s="673">
        <v>0</v>
      </c>
      <c r="Q170" s="786">
        <f t="shared" si="69"/>
        <v>0</v>
      </c>
      <c r="R170" s="617">
        <v>0</v>
      </c>
      <c r="S170" s="673">
        <v>0</v>
      </c>
      <c r="T170" s="786">
        <f t="shared" si="70"/>
        <v>0</v>
      </c>
      <c r="U170" s="674">
        <v>0</v>
      </c>
      <c r="V170" s="673">
        <v>0</v>
      </c>
      <c r="W170" s="786">
        <f t="shared" si="71"/>
        <v>0</v>
      </c>
      <c r="X170" s="674">
        <v>0</v>
      </c>
      <c r="Y170" s="673">
        <v>0</v>
      </c>
      <c r="Z170" s="786">
        <f t="shared" si="72"/>
        <v>0</v>
      </c>
      <c r="AA170" s="674">
        <v>0</v>
      </c>
      <c r="AB170" s="673">
        <v>0</v>
      </c>
      <c r="AC170" s="786">
        <f t="shared" si="73"/>
        <v>0</v>
      </c>
      <c r="AD170" s="674">
        <v>0</v>
      </c>
      <c r="AE170" s="673">
        <v>0</v>
      </c>
      <c r="AF170" s="786">
        <f t="shared" si="74"/>
        <v>0</v>
      </c>
      <c r="AG170" s="674">
        <v>0</v>
      </c>
      <c r="AH170" s="673">
        <v>0</v>
      </c>
      <c r="AI170" s="786">
        <f t="shared" si="75"/>
        <v>0</v>
      </c>
      <c r="AJ170" s="674">
        <v>0</v>
      </c>
      <c r="AK170" s="673">
        <v>0</v>
      </c>
      <c r="AL170" s="786">
        <f t="shared" si="76"/>
        <v>0</v>
      </c>
      <c r="AM170" s="674">
        <v>0</v>
      </c>
      <c r="AN170" s="673">
        <v>0</v>
      </c>
      <c r="AO170" s="786">
        <f t="shared" si="77"/>
        <v>0</v>
      </c>
      <c r="AP170" s="674">
        <v>0</v>
      </c>
      <c r="AQ170" s="673">
        <v>0</v>
      </c>
      <c r="AR170" s="786">
        <f t="shared" si="78"/>
        <v>0</v>
      </c>
      <c r="AS170" s="674">
        <v>0</v>
      </c>
      <c r="AT170" s="673">
        <v>0</v>
      </c>
      <c r="AU170" s="786">
        <f t="shared" si="79"/>
        <v>0</v>
      </c>
      <c r="AV170" s="674">
        <v>0</v>
      </c>
      <c r="AW170" s="673">
        <v>0</v>
      </c>
      <c r="AX170" s="786">
        <f t="shared" si="80"/>
        <v>0</v>
      </c>
      <c r="AY170" s="674">
        <v>0</v>
      </c>
      <c r="AZ170" s="673">
        <v>0</v>
      </c>
      <c r="BA170" s="786">
        <f t="shared" si="81"/>
        <v>0</v>
      </c>
      <c r="BB170" s="674">
        <v>0</v>
      </c>
      <c r="BC170" s="673">
        <v>0</v>
      </c>
      <c r="BD170" s="786">
        <f t="shared" si="82"/>
        <v>0</v>
      </c>
      <c r="BE170" s="674">
        <v>0</v>
      </c>
      <c r="BF170" s="673">
        <v>0</v>
      </c>
      <c r="BG170" s="786">
        <f t="shared" si="83"/>
        <v>0</v>
      </c>
      <c r="BH170" s="674">
        <v>0</v>
      </c>
      <c r="BI170" s="673">
        <v>0</v>
      </c>
      <c r="BJ170" s="786">
        <f t="shared" si="84"/>
        <v>0</v>
      </c>
      <c r="BK170" s="674">
        <v>0</v>
      </c>
      <c r="BL170" s="673">
        <v>0</v>
      </c>
      <c r="BM170" s="786">
        <f t="shared" si="85"/>
        <v>0</v>
      </c>
      <c r="BN170" s="674">
        <v>0</v>
      </c>
      <c r="BO170" s="673">
        <v>0</v>
      </c>
      <c r="BP170" s="786">
        <f t="shared" si="86"/>
        <v>0</v>
      </c>
      <c r="BQ170" s="674">
        <v>0</v>
      </c>
      <c r="BR170" s="673">
        <v>0</v>
      </c>
      <c r="BS170" s="786">
        <f t="shared" si="87"/>
        <v>0</v>
      </c>
      <c r="BT170" s="677">
        <v>0</v>
      </c>
      <c r="BU170" s="673">
        <v>0</v>
      </c>
      <c r="BV170" s="786">
        <f t="shared" si="88"/>
        <v>0</v>
      </c>
      <c r="BW170" s="677">
        <v>0</v>
      </c>
      <c r="BX170" s="673">
        <v>0</v>
      </c>
      <c r="BY170" s="786">
        <f t="shared" si="89"/>
        <v>0</v>
      </c>
      <c r="BZ170" s="677">
        <v>0</v>
      </c>
      <c r="CA170" s="673">
        <v>0</v>
      </c>
      <c r="CB170" s="786">
        <f t="shared" si="90"/>
        <v>0</v>
      </c>
      <c r="CC170" s="677">
        <v>0</v>
      </c>
      <c r="CD170" s="673">
        <v>0</v>
      </c>
      <c r="CE170" s="786">
        <f t="shared" si="91"/>
        <v>0</v>
      </c>
      <c r="CF170" s="674">
        <v>0</v>
      </c>
      <c r="CG170" s="673">
        <v>0</v>
      </c>
      <c r="CH170" s="786">
        <f t="shared" si="92"/>
        <v>0</v>
      </c>
      <c r="CI170" s="677">
        <v>0</v>
      </c>
      <c r="CJ170" s="673">
        <v>0</v>
      </c>
      <c r="CK170" s="786">
        <f t="shared" si="93"/>
        <v>0</v>
      </c>
      <c r="CL170" s="677">
        <v>0</v>
      </c>
      <c r="CM170" s="673">
        <v>0</v>
      </c>
      <c r="CN170" s="786">
        <f t="shared" si="94"/>
        <v>0</v>
      </c>
      <c r="CO170" s="677">
        <v>0</v>
      </c>
      <c r="CP170" s="673">
        <v>0</v>
      </c>
      <c r="CQ170" s="786">
        <f t="shared" si="95"/>
        <v>0</v>
      </c>
      <c r="CR170" s="677">
        <v>0</v>
      </c>
      <c r="CS170" s="673">
        <v>0</v>
      </c>
      <c r="CT170" s="786">
        <f t="shared" si="96"/>
        <v>0</v>
      </c>
      <c r="CU170" s="677">
        <v>0</v>
      </c>
      <c r="CV170" s="673">
        <v>0</v>
      </c>
      <c r="CW170" s="786">
        <f t="shared" si="97"/>
        <v>0</v>
      </c>
      <c r="CX170" s="677">
        <v>0</v>
      </c>
      <c r="CY170" s="673">
        <v>0</v>
      </c>
      <c r="CZ170" s="786">
        <f t="shared" si="98"/>
        <v>0</v>
      </c>
      <c r="DA170" s="676">
        <v>0</v>
      </c>
      <c r="DB170" s="678">
        <v>0</v>
      </c>
      <c r="DC170" s="801" t="str">
        <f t="shared" si="67"/>
        <v>OK!</v>
      </c>
      <c r="DL170" s="681" t="s">
        <v>1789</v>
      </c>
      <c r="DM170" s="682"/>
      <c r="DN170" s="598">
        <v>63</v>
      </c>
      <c r="DO170" s="803">
        <f t="shared" si="101"/>
        <v>0</v>
      </c>
      <c r="DP170" s="803">
        <f t="shared" si="101"/>
        <v>0</v>
      </c>
      <c r="DQ170" s="803">
        <f t="shared" si="101"/>
        <v>0</v>
      </c>
    </row>
    <row r="171" spans="1:121" ht="20.25" customHeight="1" thickBot="1">
      <c r="A171" s="1475" t="s">
        <v>1790</v>
      </c>
      <c r="B171" s="1476"/>
      <c r="C171" s="922">
        <v>64</v>
      </c>
      <c r="D171" s="789">
        <f t="shared" si="62"/>
        <v>0</v>
      </c>
      <c r="E171" s="790">
        <f t="shared" si="63"/>
        <v>0</v>
      </c>
      <c r="F171" s="839">
        <f t="shared" si="64"/>
        <v>0</v>
      </c>
      <c r="G171" s="919">
        <v>0</v>
      </c>
      <c r="H171" s="920">
        <v>0</v>
      </c>
      <c r="I171" s="685">
        <v>0</v>
      </c>
      <c r="J171" s="684">
        <v>0</v>
      </c>
      <c r="K171" s="790">
        <f t="shared" si="68"/>
        <v>0</v>
      </c>
      <c r="L171" s="923">
        <v>0</v>
      </c>
      <c r="M171" s="686">
        <v>0</v>
      </c>
      <c r="N171" s="790">
        <f t="shared" si="66"/>
        <v>0</v>
      </c>
      <c r="O171" s="687">
        <v>0</v>
      </c>
      <c r="P171" s="684">
        <v>0</v>
      </c>
      <c r="Q171" s="790">
        <f t="shared" si="69"/>
        <v>0</v>
      </c>
      <c r="R171" s="614">
        <v>0</v>
      </c>
      <c r="S171" s="684">
        <v>0</v>
      </c>
      <c r="T171" s="790">
        <f t="shared" si="70"/>
        <v>0</v>
      </c>
      <c r="U171" s="685">
        <v>0</v>
      </c>
      <c r="V171" s="684">
        <v>0</v>
      </c>
      <c r="W171" s="790">
        <f t="shared" si="71"/>
        <v>0</v>
      </c>
      <c r="X171" s="685">
        <v>0</v>
      </c>
      <c r="Y171" s="684">
        <v>0</v>
      </c>
      <c r="Z171" s="790">
        <f t="shared" si="72"/>
        <v>0</v>
      </c>
      <c r="AA171" s="685">
        <v>0</v>
      </c>
      <c r="AB171" s="684">
        <v>0</v>
      </c>
      <c r="AC171" s="790">
        <f t="shared" si="73"/>
        <v>0</v>
      </c>
      <c r="AD171" s="685">
        <v>0</v>
      </c>
      <c r="AE171" s="684">
        <v>0</v>
      </c>
      <c r="AF171" s="790">
        <f t="shared" si="74"/>
        <v>0</v>
      </c>
      <c r="AG171" s="685">
        <v>0</v>
      </c>
      <c r="AH171" s="684">
        <v>0</v>
      </c>
      <c r="AI171" s="790">
        <f t="shared" si="75"/>
        <v>0</v>
      </c>
      <c r="AJ171" s="685">
        <v>0</v>
      </c>
      <c r="AK171" s="684">
        <v>0</v>
      </c>
      <c r="AL171" s="790">
        <f t="shared" si="76"/>
        <v>0</v>
      </c>
      <c r="AM171" s="685">
        <v>0</v>
      </c>
      <c r="AN171" s="684">
        <v>0</v>
      </c>
      <c r="AO171" s="790">
        <f t="shared" si="77"/>
        <v>0</v>
      </c>
      <c r="AP171" s="685">
        <v>0</v>
      </c>
      <c r="AQ171" s="684">
        <v>0</v>
      </c>
      <c r="AR171" s="790">
        <f t="shared" si="78"/>
        <v>0</v>
      </c>
      <c r="AS171" s="685">
        <v>0</v>
      </c>
      <c r="AT171" s="684">
        <v>0</v>
      </c>
      <c r="AU171" s="790">
        <f t="shared" si="79"/>
        <v>0</v>
      </c>
      <c r="AV171" s="685">
        <v>0</v>
      </c>
      <c r="AW171" s="684">
        <v>0</v>
      </c>
      <c r="AX171" s="790">
        <f t="shared" si="80"/>
        <v>0</v>
      </c>
      <c r="AY171" s="685">
        <v>0</v>
      </c>
      <c r="AZ171" s="684">
        <v>0</v>
      </c>
      <c r="BA171" s="790">
        <f t="shared" si="81"/>
        <v>0</v>
      </c>
      <c r="BB171" s="685">
        <v>0</v>
      </c>
      <c r="BC171" s="684">
        <v>0</v>
      </c>
      <c r="BD171" s="790">
        <f t="shared" si="82"/>
        <v>0</v>
      </c>
      <c r="BE171" s="685">
        <v>0</v>
      </c>
      <c r="BF171" s="684">
        <v>0</v>
      </c>
      <c r="BG171" s="790">
        <f t="shared" si="83"/>
        <v>0</v>
      </c>
      <c r="BH171" s="685">
        <v>0</v>
      </c>
      <c r="BI171" s="684">
        <v>0</v>
      </c>
      <c r="BJ171" s="790">
        <f t="shared" si="84"/>
        <v>0</v>
      </c>
      <c r="BK171" s="685">
        <v>0</v>
      </c>
      <c r="BL171" s="684">
        <v>0</v>
      </c>
      <c r="BM171" s="790">
        <f t="shared" si="85"/>
        <v>0</v>
      </c>
      <c r="BN171" s="685">
        <v>0</v>
      </c>
      <c r="BO171" s="684">
        <v>0</v>
      </c>
      <c r="BP171" s="790">
        <f t="shared" si="86"/>
        <v>0</v>
      </c>
      <c r="BQ171" s="685">
        <v>0</v>
      </c>
      <c r="BR171" s="684">
        <v>0</v>
      </c>
      <c r="BS171" s="790">
        <f t="shared" si="87"/>
        <v>0</v>
      </c>
      <c r="BT171" s="688">
        <v>0</v>
      </c>
      <c r="BU171" s="684">
        <v>0</v>
      </c>
      <c r="BV171" s="790">
        <f t="shared" si="88"/>
        <v>0</v>
      </c>
      <c r="BW171" s="688">
        <v>0</v>
      </c>
      <c r="BX171" s="684">
        <v>0</v>
      </c>
      <c r="BY171" s="790">
        <f t="shared" si="89"/>
        <v>0</v>
      </c>
      <c r="BZ171" s="688">
        <v>0</v>
      </c>
      <c r="CA171" s="684">
        <v>0</v>
      </c>
      <c r="CB171" s="790">
        <f t="shared" si="90"/>
        <v>0</v>
      </c>
      <c r="CC171" s="688">
        <v>0</v>
      </c>
      <c r="CD171" s="684">
        <v>0</v>
      </c>
      <c r="CE171" s="790">
        <f t="shared" si="91"/>
        <v>0</v>
      </c>
      <c r="CF171" s="685">
        <v>0</v>
      </c>
      <c r="CG171" s="684">
        <v>0</v>
      </c>
      <c r="CH171" s="790">
        <f t="shared" si="92"/>
        <v>0</v>
      </c>
      <c r="CI171" s="688">
        <v>0</v>
      </c>
      <c r="CJ171" s="684">
        <v>0</v>
      </c>
      <c r="CK171" s="790">
        <f t="shared" si="93"/>
        <v>0</v>
      </c>
      <c r="CL171" s="688">
        <v>0</v>
      </c>
      <c r="CM171" s="684">
        <v>0</v>
      </c>
      <c r="CN171" s="790">
        <f t="shared" si="94"/>
        <v>0</v>
      </c>
      <c r="CO171" s="688">
        <v>0</v>
      </c>
      <c r="CP171" s="684">
        <v>0</v>
      </c>
      <c r="CQ171" s="790">
        <f t="shared" si="95"/>
        <v>0</v>
      </c>
      <c r="CR171" s="688">
        <v>0</v>
      </c>
      <c r="CS171" s="684">
        <v>0</v>
      </c>
      <c r="CT171" s="790">
        <f t="shared" si="96"/>
        <v>0</v>
      </c>
      <c r="CU171" s="688">
        <v>0</v>
      </c>
      <c r="CV171" s="684">
        <v>0</v>
      </c>
      <c r="CW171" s="790">
        <f t="shared" si="97"/>
        <v>0</v>
      </c>
      <c r="CX171" s="688">
        <v>0</v>
      </c>
      <c r="CY171" s="684">
        <v>0</v>
      </c>
      <c r="CZ171" s="790">
        <f t="shared" si="98"/>
        <v>0</v>
      </c>
      <c r="DA171" s="687">
        <v>0</v>
      </c>
      <c r="DB171" s="689">
        <v>0</v>
      </c>
      <c r="DC171" s="801" t="str">
        <f t="shared" si="67"/>
        <v>OK!</v>
      </c>
      <c r="DL171" s="690" t="s">
        <v>1790</v>
      </c>
      <c r="DM171" s="691"/>
      <c r="DN171" s="683">
        <v>64</v>
      </c>
      <c r="DO171" s="803">
        <f t="shared" si="101"/>
        <v>0</v>
      </c>
      <c r="DP171" s="803">
        <f t="shared" si="101"/>
        <v>0</v>
      </c>
      <c r="DQ171" s="803">
        <f t="shared" si="101"/>
        <v>0</v>
      </c>
    </row>
    <row r="172" spans="1:121" ht="20.25" customHeight="1" thickTop="1">
      <c r="A172" s="1416" t="s">
        <v>1791</v>
      </c>
      <c r="B172" s="1417"/>
      <c r="C172" s="924">
        <v>65</v>
      </c>
      <c r="D172" s="791">
        <f t="shared" si="62"/>
        <v>0</v>
      </c>
      <c r="E172" s="792">
        <f t="shared" si="63"/>
        <v>0</v>
      </c>
      <c r="F172" s="843">
        <f t="shared" si="64"/>
        <v>0</v>
      </c>
      <c r="G172" s="925">
        <v>0</v>
      </c>
      <c r="H172" s="926">
        <v>0</v>
      </c>
      <c r="I172" s="606">
        <v>0</v>
      </c>
      <c r="J172" s="664">
        <v>0</v>
      </c>
      <c r="K172" s="792">
        <f t="shared" si="68"/>
        <v>0</v>
      </c>
      <c r="L172" s="927">
        <v>0</v>
      </c>
      <c r="M172" s="692">
        <v>0</v>
      </c>
      <c r="N172" s="792">
        <f t="shared" si="66"/>
        <v>0</v>
      </c>
      <c r="O172" s="693">
        <v>0</v>
      </c>
      <c r="P172" s="664">
        <v>0</v>
      </c>
      <c r="Q172" s="792">
        <f t="shared" si="69"/>
        <v>0</v>
      </c>
      <c r="R172" s="608">
        <v>0</v>
      </c>
      <c r="S172" s="664">
        <v>0</v>
      </c>
      <c r="T172" s="792">
        <f t="shared" si="70"/>
        <v>0</v>
      </c>
      <c r="U172" s="606">
        <v>0</v>
      </c>
      <c r="V172" s="664">
        <v>0</v>
      </c>
      <c r="W172" s="792">
        <f t="shared" si="71"/>
        <v>0</v>
      </c>
      <c r="X172" s="606">
        <v>0</v>
      </c>
      <c r="Y172" s="664">
        <v>0</v>
      </c>
      <c r="Z172" s="792">
        <f t="shared" si="72"/>
        <v>0</v>
      </c>
      <c r="AA172" s="606">
        <v>0</v>
      </c>
      <c r="AB172" s="664">
        <v>0</v>
      </c>
      <c r="AC172" s="792">
        <f t="shared" si="73"/>
        <v>0</v>
      </c>
      <c r="AD172" s="606">
        <v>0</v>
      </c>
      <c r="AE172" s="664">
        <v>0</v>
      </c>
      <c r="AF172" s="792">
        <f t="shared" si="74"/>
        <v>0</v>
      </c>
      <c r="AG172" s="606">
        <v>0</v>
      </c>
      <c r="AH172" s="664">
        <v>0</v>
      </c>
      <c r="AI172" s="792">
        <f t="shared" si="75"/>
        <v>0</v>
      </c>
      <c r="AJ172" s="606">
        <v>0</v>
      </c>
      <c r="AK172" s="664">
        <v>0</v>
      </c>
      <c r="AL172" s="792">
        <f t="shared" si="76"/>
        <v>0</v>
      </c>
      <c r="AM172" s="606">
        <v>0</v>
      </c>
      <c r="AN172" s="664">
        <v>0</v>
      </c>
      <c r="AO172" s="792">
        <f t="shared" si="77"/>
        <v>0</v>
      </c>
      <c r="AP172" s="606">
        <v>0</v>
      </c>
      <c r="AQ172" s="664">
        <v>0</v>
      </c>
      <c r="AR172" s="792">
        <f t="shared" si="78"/>
        <v>0</v>
      </c>
      <c r="AS172" s="606">
        <v>0</v>
      </c>
      <c r="AT172" s="664">
        <v>0</v>
      </c>
      <c r="AU172" s="792">
        <f t="shared" si="79"/>
        <v>0</v>
      </c>
      <c r="AV172" s="606">
        <v>0</v>
      </c>
      <c r="AW172" s="664">
        <v>0</v>
      </c>
      <c r="AX172" s="792">
        <f t="shared" si="80"/>
        <v>0</v>
      </c>
      <c r="AY172" s="606">
        <v>0</v>
      </c>
      <c r="AZ172" s="664">
        <v>0</v>
      </c>
      <c r="BA172" s="792">
        <f t="shared" si="81"/>
        <v>0</v>
      </c>
      <c r="BB172" s="606">
        <v>0</v>
      </c>
      <c r="BC172" s="664">
        <v>0</v>
      </c>
      <c r="BD172" s="792">
        <f t="shared" si="82"/>
        <v>0</v>
      </c>
      <c r="BE172" s="606">
        <v>0</v>
      </c>
      <c r="BF172" s="664">
        <v>0</v>
      </c>
      <c r="BG172" s="792">
        <f t="shared" si="83"/>
        <v>0</v>
      </c>
      <c r="BH172" s="606">
        <v>0</v>
      </c>
      <c r="BI172" s="664">
        <v>0</v>
      </c>
      <c r="BJ172" s="792">
        <f t="shared" si="84"/>
        <v>0</v>
      </c>
      <c r="BK172" s="606">
        <v>0</v>
      </c>
      <c r="BL172" s="664">
        <v>0</v>
      </c>
      <c r="BM172" s="792">
        <f t="shared" si="85"/>
        <v>0</v>
      </c>
      <c r="BN172" s="606">
        <v>0</v>
      </c>
      <c r="BO172" s="664">
        <v>0</v>
      </c>
      <c r="BP172" s="792">
        <f t="shared" si="86"/>
        <v>0</v>
      </c>
      <c r="BQ172" s="606">
        <v>0</v>
      </c>
      <c r="BR172" s="664">
        <v>0</v>
      </c>
      <c r="BS172" s="792">
        <f t="shared" si="87"/>
        <v>0</v>
      </c>
      <c r="BT172" s="694">
        <v>0</v>
      </c>
      <c r="BU172" s="664">
        <v>0</v>
      </c>
      <c r="BV172" s="792">
        <f t="shared" si="88"/>
        <v>0</v>
      </c>
      <c r="BW172" s="694">
        <v>0</v>
      </c>
      <c r="BX172" s="664">
        <v>0</v>
      </c>
      <c r="BY172" s="792">
        <f t="shared" si="89"/>
        <v>0</v>
      </c>
      <c r="BZ172" s="694">
        <v>0</v>
      </c>
      <c r="CA172" s="664">
        <v>0</v>
      </c>
      <c r="CB172" s="792">
        <f t="shared" si="90"/>
        <v>0</v>
      </c>
      <c r="CC172" s="694">
        <v>0</v>
      </c>
      <c r="CD172" s="664">
        <v>0</v>
      </c>
      <c r="CE172" s="792">
        <f t="shared" si="91"/>
        <v>0</v>
      </c>
      <c r="CF172" s="606">
        <v>0</v>
      </c>
      <c r="CG172" s="664">
        <v>0</v>
      </c>
      <c r="CH172" s="792">
        <f t="shared" si="92"/>
        <v>0</v>
      </c>
      <c r="CI172" s="694">
        <v>0</v>
      </c>
      <c r="CJ172" s="664">
        <v>0</v>
      </c>
      <c r="CK172" s="792">
        <f t="shared" si="93"/>
        <v>0</v>
      </c>
      <c r="CL172" s="694">
        <v>0</v>
      </c>
      <c r="CM172" s="664">
        <v>0</v>
      </c>
      <c r="CN172" s="792">
        <f t="shared" si="94"/>
        <v>0</v>
      </c>
      <c r="CO172" s="694">
        <v>0</v>
      </c>
      <c r="CP172" s="664">
        <v>0</v>
      </c>
      <c r="CQ172" s="792">
        <f t="shared" si="95"/>
        <v>0</v>
      </c>
      <c r="CR172" s="694">
        <v>0</v>
      </c>
      <c r="CS172" s="664">
        <v>0</v>
      </c>
      <c r="CT172" s="792">
        <f t="shared" si="96"/>
        <v>0</v>
      </c>
      <c r="CU172" s="694">
        <v>0</v>
      </c>
      <c r="CV172" s="664">
        <v>0</v>
      </c>
      <c r="CW172" s="792">
        <f t="shared" si="97"/>
        <v>0</v>
      </c>
      <c r="CX172" s="694">
        <v>0</v>
      </c>
      <c r="CY172" s="664">
        <v>0</v>
      </c>
      <c r="CZ172" s="792">
        <f t="shared" si="98"/>
        <v>0</v>
      </c>
      <c r="DA172" s="693">
        <v>0</v>
      </c>
      <c r="DB172" s="670">
        <v>0</v>
      </c>
      <c r="DC172" s="928"/>
      <c r="DL172" s="695" t="s">
        <v>1792</v>
      </c>
      <c r="DM172" s="696"/>
      <c r="DN172" s="661">
        <v>65</v>
      </c>
      <c r="DO172" s="803">
        <f t="shared" si="101"/>
        <v>0</v>
      </c>
      <c r="DP172" s="803">
        <f t="shared" si="101"/>
        <v>0</v>
      </c>
      <c r="DQ172" s="803">
        <f t="shared" si="101"/>
        <v>0</v>
      </c>
    </row>
    <row r="173" spans="1:121" ht="20.25" customHeight="1" thickBot="1">
      <c r="A173" s="1475" t="s">
        <v>1793</v>
      </c>
      <c r="B173" s="1476"/>
      <c r="C173" s="922">
        <v>66</v>
      </c>
      <c r="D173" s="789">
        <f t="shared" si="62"/>
        <v>0</v>
      </c>
      <c r="E173" s="790">
        <f t="shared" si="63"/>
        <v>0</v>
      </c>
      <c r="F173" s="839">
        <f t="shared" si="64"/>
        <v>0</v>
      </c>
      <c r="G173" s="919">
        <v>0</v>
      </c>
      <c r="H173" s="920">
        <v>0</v>
      </c>
      <c r="I173" s="685">
        <v>0</v>
      </c>
      <c r="J173" s="684">
        <v>0</v>
      </c>
      <c r="K173" s="790">
        <f t="shared" si="68"/>
        <v>0</v>
      </c>
      <c r="L173" s="923">
        <v>0</v>
      </c>
      <c r="M173" s="686">
        <v>0</v>
      </c>
      <c r="N173" s="790">
        <f t="shared" si="66"/>
        <v>0</v>
      </c>
      <c r="O173" s="687">
        <v>0</v>
      </c>
      <c r="P173" s="684">
        <v>0</v>
      </c>
      <c r="Q173" s="790">
        <f t="shared" si="69"/>
        <v>0</v>
      </c>
      <c r="R173" s="614">
        <v>0</v>
      </c>
      <c r="S173" s="684">
        <v>0</v>
      </c>
      <c r="T173" s="790">
        <f t="shared" si="70"/>
        <v>0</v>
      </c>
      <c r="U173" s="685">
        <v>0</v>
      </c>
      <c r="V173" s="684">
        <v>0</v>
      </c>
      <c r="W173" s="790">
        <f t="shared" si="71"/>
        <v>0</v>
      </c>
      <c r="X173" s="685">
        <v>0</v>
      </c>
      <c r="Y173" s="684">
        <v>0</v>
      </c>
      <c r="Z173" s="790">
        <f t="shared" si="72"/>
        <v>0</v>
      </c>
      <c r="AA173" s="685">
        <v>0</v>
      </c>
      <c r="AB173" s="684">
        <v>0</v>
      </c>
      <c r="AC173" s="790">
        <f t="shared" si="73"/>
        <v>0</v>
      </c>
      <c r="AD173" s="685">
        <v>0</v>
      </c>
      <c r="AE173" s="684">
        <v>0</v>
      </c>
      <c r="AF173" s="790">
        <f t="shared" si="74"/>
        <v>0</v>
      </c>
      <c r="AG173" s="685">
        <v>0</v>
      </c>
      <c r="AH173" s="684">
        <v>0</v>
      </c>
      <c r="AI173" s="790">
        <f t="shared" si="75"/>
        <v>0</v>
      </c>
      <c r="AJ173" s="685">
        <v>0</v>
      </c>
      <c r="AK173" s="684">
        <v>0</v>
      </c>
      <c r="AL173" s="790">
        <f t="shared" si="76"/>
        <v>0</v>
      </c>
      <c r="AM173" s="685">
        <v>0</v>
      </c>
      <c r="AN173" s="684">
        <v>0</v>
      </c>
      <c r="AO173" s="790">
        <f t="shared" si="77"/>
        <v>0</v>
      </c>
      <c r="AP173" s="685">
        <v>0</v>
      </c>
      <c r="AQ173" s="684">
        <v>0</v>
      </c>
      <c r="AR173" s="790">
        <f t="shared" si="78"/>
        <v>0</v>
      </c>
      <c r="AS173" s="685">
        <v>0</v>
      </c>
      <c r="AT173" s="684">
        <v>0</v>
      </c>
      <c r="AU173" s="790">
        <f t="shared" si="79"/>
        <v>0</v>
      </c>
      <c r="AV173" s="685">
        <v>0</v>
      </c>
      <c r="AW173" s="684">
        <v>0</v>
      </c>
      <c r="AX173" s="790">
        <f t="shared" si="80"/>
        <v>0</v>
      </c>
      <c r="AY173" s="685">
        <v>0</v>
      </c>
      <c r="AZ173" s="684">
        <v>0</v>
      </c>
      <c r="BA173" s="790">
        <f t="shared" si="81"/>
        <v>0</v>
      </c>
      <c r="BB173" s="685">
        <v>0</v>
      </c>
      <c r="BC173" s="684">
        <v>0</v>
      </c>
      <c r="BD173" s="790">
        <f t="shared" si="82"/>
        <v>0</v>
      </c>
      <c r="BE173" s="685">
        <v>0</v>
      </c>
      <c r="BF173" s="684">
        <v>0</v>
      </c>
      <c r="BG173" s="790">
        <f t="shared" si="83"/>
        <v>0</v>
      </c>
      <c r="BH173" s="685">
        <v>0</v>
      </c>
      <c r="BI173" s="684">
        <v>0</v>
      </c>
      <c r="BJ173" s="790">
        <f t="shared" si="84"/>
        <v>0</v>
      </c>
      <c r="BK173" s="685">
        <v>0</v>
      </c>
      <c r="BL173" s="684">
        <v>0</v>
      </c>
      <c r="BM173" s="790">
        <f t="shared" si="85"/>
        <v>0</v>
      </c>
      <c r="BN173" s="685">
        <v>0</v>
      </c>
      <c r="BO173" s="684">
        <v>0</v>
      </c>
      <c r="BP173" s="790">
        <f t="shared" si="86"/>
        <v>0</v>
      </c>
      <c r="BQ173" s="685">
        <v>0</v>
      </c>
      <c r="BR173" s="684">
        <v>0</v>
      </c>
      <c r="BS173" s="790">
        <f t="shared" si="87"/>
        <v>0</v>
      </c>
      <c r="BT173" s="688">
        <v>0</v>
      </c>
      <c r="BU173" s="684">
        <v>0</v>
      </c>
      <c r="BV173" s="790">
        <f t="shared" si="88"/>
        <v>0</v>
      </c>
      <c r="BW173" s="688">
        <v>0</v>
      </c>
      <c r="BX173" s="684">
        <v>0</v>
      </c>
      <c r="BY173" s="790">
        <f t="shared" si="89"/>
        <v>0</v>
      </c>
      <c r="BZ173" s="688">
        <v>0</v>
      </c>
      <c r="CA173" s="684">
        <v>0</v>
      </c>
      <c r="CB173" s="790">
        <f t="shared" si="90"/>
        <v>0</v>
      </c>
      <c r="CC173" s="688">
        <v>0</v>
      </c>
      <c r="CD173" s="684">
        <v>0</v>
      </c>
      <c r="CE173" s="790">
        <f t="shared" si="91"/>
        <v>0</v>
      </c>
      <c r="CF173" s="685">
        <v>0</v>
      </c>
      <c r="CG173" s="684">
        <v>0</v>
      </c>
      <c r="CH173" s="790">
        <f t="shared" si="92"/>
        <v>0</v>
      </c>
      <c r="CI173" s="688">
        <v>0</v>
      </c>
      <c r="CJ173" s="684">
        <v>0</v>
      </c>
      <c r="CK173" s="790">
        <f t="shared" si="93"/>
        <v>0</v>
      </c>
      <c r="CL173" s="688">
        <v>0</v>
      </c>
      <c r="CM173" s="684">
        <v>0</v>
      </c>
      <c r="CN173" s="790">
        <f t="shared" si="94"/>
        <v>0</v>
      </c>
      <c r="CO173" s="688">
        <v>0</v>
      </c>
      <c r="CP173" s="684">
        <v>0</v>
      </c>
      <c r="CQ173" s="790">
        <f t="shared" si="95"/>
        <v>0</v>
      </c>
      <c r="CR173" s="688">
        <v>0</v>
      </c>
      <c r="CS173" s="684">
        <v>0</v>
      </c>
      <c r="CT173" s="790">
        <f t="shared" si="96"/>
        <v>0</v>
      </c>
      <c r="CU173" s="688">
        <v>0</v>
      </c>
      <c r="CV173" s="684">
        <v>0</v>
      </c>
      <c r="CW173" s="790">
        <f t="shared" si="97"/>
        <v>0</v>
      </c>
      <c r="CX173" s="688">
        <v>0</v>
      </c>
      <c r="CY173" s="684">
        <v>0</v>
      </c>
      <c r="CZ173" s="790">
        <f t="shared" si="98"/>
        <v>0</v>
      </c>
      <c r="DA173" s="687">
        <v>0</v>
      </c>
      <c r="DB173" s="689">
        <v>0</v>
      </c>
      <c r="DC173" s="928"/>
      <c r="DL173" s="690" t="s">
        <v>1793</v>
      </c>
      <c r="DM173" s="691"/>
      <c r="DN173" s="683">
        <v>66</v>
      </c>
      <c r="DO173" s="803">
        <f t="shared" si="101"/>
        <v>0</v>
      </c>
      <c r="DP173" s="803">
        <f t="shared" si="101"/>
        <v>0</v>
      </c>
      <c r="DQ173" s="803">
        <f t="shared" si="101"/>
        <v>0</v>
      </c>
    </row>
    <row r="174" spans="1:121" ht="28.5" customHeight="1" thickTop="1">
      <c r="A174" s="1416" t="s">
        <v>1794</v>
      </c>
      <c r="B174" s="1417"/>
      <c r="C174" s="924">
        <v>67</v>
      </c>
      <c r="D174" s="791">
        <f t="shared" si="62"/>
        <v>0</v>
      </c>
      <c r="E174" s="792">
        <f t="shared" si="63"/>
        <v>0</v>
      </c>
      <c r="F174" s="843">
        <f t="shared" si="64"/>
        <v>0</v>
      </c>
      <c r="G174" s="925">
        <v>0</v>
      </c>
      <c r="H174" s="926">
        <v>0</v>
      </c>
      <c r="I174" s="606">
        <v>0</v>
      </c>
      <c r="J174" s="664">
        <v>0</v>
      </c>
      <c r="K174" s="792">
        <f t="shared" si="68"/>
        <v>0</v>
      </c>
      <c r="L174" s="927">
        <v>0</v>
      </c>
      <c r="M174" s="929">
        <v>0</v>
      </c>
      <c r="N174" s="792">
        <f t="shared" si="66"/>
        <v>0</v>
      </c>
      <c r="O174" s="693">
        <v>0</v>
      </c>
      <c r="P174" s="664">
        <v>0</v>
      </c>
      <c r="Q174" s="792">
        <f t="shared" si="69"/>
        <v>0</v>
      </c>
      <c r="R174" s="608">
        <v>0</v>
      </c>
      <c r="S174" s="664">
        <v>0</v>
      </c>
      <c r="T174" s="792">
        <f t="shared" si="70"/>
        <v>0</v>
      </c>
      <c r="U174" s="606">
        <v>0</v>
      </c>
      <c r="V174" s="664">
        <v>0</v>
      </c>
      <c r="W174" s="792">
        <f t="shared" si="71"/>
        <v>0</v>
      </c>
      <c r="X174" s="606">
        <v>0</v>
      </c>
      <c r="Y174" s="664">
        <v>0</v>
      </c>
      <c r="Z174" s="792">
        <f t="shared" si="72"/>
        <v>0</v>
      </c>
      <c r="AA174" s="606">
        <v>0</v>
      </c>
      <c r="AB174" s="664">
        <v>0</v>
      </c>
      <c r="AC174" s="792">
        <f t="shared" si="73"/>
        <v>0</v>
      </c>
      <c r="AD174" s="606">
        <v>0</v>
      </c>
      <c r="AE174" s="664">
        <v>0</v>
      </c>
      <c r="AF174" s="792">
        <f t="shared" si="74"/>
        <v>0</v>
      </c>
      <c r="AG174" s="606">
        <v>0</v>
      </c>
      <c r="AH174" s="664">
        <v>0</v>
      </c>
      <c r="AI174" s="792">
        <f t="shared" si="75"/>
        <v>0</v>
      </c>
      <c r="AJ174" s="606">
        <v>0</v>
      </c>
      <c r="AK174" s="664">
        <v>0</v>
      </c>
      <c r="AL174" s="792">
        <f t="shared" si="76"/>
        <v>0</v>
      </c>
      <c r="AM174" s="606">
        <v>0</v>
      </c>
      <c r="AN174" s="664">
        <v>0</v>
      </c>
      <c r="AO174" s="792">
        <f t="shared" si="77"/>
        <v>0</v>
      </c>
      <c r="AP174" s="606">
        <v>0</v>
      </c>
      <c r="AQ174" s="664">
        <v>0</v>
      </c>
      <c r="AR174" s="792">
        <f t="shared" si="78"/>
        <v>0</v>
      </c>
      <c r="AS174" s="606">
        <v>0</v>
      </c>
      <c r="AT174" s="664">
        <v>0</v>
      </c>
      <c r="AU174" s="792">
        <f t="shared" si="79"/>
        <v>0</v>
      </c>
      <c r="AV174" s="606">
        <v>0</v>
      </c>
      <c r="AW174" s="664">
        <v>0</v>
      </c>
      <c r="AX174" s="792">
        <f t="shared" si="80"/>
        <v>0</v>
      </c>
      <c r="AY174" s="606">
        <v>0</v>
      </c>
      <c r="AZ174" s="664">
        <v>0</v>
      </c>
      <c r="BA174" s="792">
        <f t="shared" si="81"/>
        <v>0</v>
      </c>
      <c r="BB174" s="606">
        <v>0</v>
      </c>
      <c r="BC174" s="664">
        <v>0</v>
      </c>
      <c r="BD174" s="792">
        <f t="shared" si="82"/>
        <v>0</v>
      </c>
      <c r="BE174" s="606">
        <v>0</v>
      </c>
      <c r="BF174" s="664">
        <v>0</v>
      </c>
      <c r="BG174" s="792">
        <f t="shared" si="83"/>
        <v>0</v>
      </c>
      <c r="BH174" s="606">
        <v>0</v>
      </c>
      <c r="BI174" s="664">
        <v>0</v>
      </c>
      <c r="BJ174" s="792">
        <f t="shared" si="84"/>
        <v>0</v>
      </c>
      <c r="BK174" s="606">
        <v>0</v>
      </c>
      <c r="BL174" s="664">
        <v>0</v>
      </c>
      <c r="BM174" s="792">
        <f t="shared" si="85"/>
        <v>0</v>
      </c>
      <c r="BN174" s="606">
        <v>0</v>
      </c>
      <c r="BO174" s="664">
        <v>0</v>
      </c>
      <c r="BP174" s="792">
        <f t="shared" si="86"/>
        <v>0</v>
      </c>
      <c r="BQ174" s="606">
        <v>0</v>
      </c>
      <c r="BR174" s="664">
        <v>0</v>
      </c>
      <c r="BS174" s="792">
        <f t="shared" si="87"/>
        <v>0</v>
      </c>
      <c r="BT174" s="694">
        <v>0</v>
      </c>
      <c r="BU174" s="664">
        <v>0</v>
      </c>
      <c r="BV174" s="792">
        <f t="shared" si="88"/>
        <v>0</v>
      </c>
      <c r="BW174" s="694">
        <v>0</v>
      </c>
      <c r="BX174" s="664">
        <v>0</v>
      </c>
      <c r="BY174" s="792">
        <f t="shared" si="89"/>
        <v>0</v>
      </c>
      <c r="BZ174" s="694">
        <v>0</v>
      </c>
      <c r="CA174" s="664">
        <v>0</v>
      </c>
      <c r="CB174" s="792">
        <f t="shared" si="90"/>
        <v>0</v>
      </c>
      <c r="CC174" s="694">
        <v>0</v>
      </c>
      <c r="CD174" s="664">
        <v>0</v>
      </c>
      <c r="CE174" s="792">
        <f t="shared" si="91"/>
        <v>0</v>
      </c>
      <c r="CF174" s="606">
        <v>0</v>
      </c>
      <c r="CG174" s="664">
        <v>0</v>
      </c>
      <c r="CH174" s="792">
        <f t="shared" si="92"/>
        <v>0</v>
      </c>
      <c r="CI174" s="694">
        <v>0</v>
      </c>
      <c r="CJ174" s="664">
        <v>0</v>
      </c>
      <c r="CK174" s="792">
        <f t="shared" si="93"/>
        <v>0</v>
      </c>
      <c r="CL174" s="694">
        <v>0</v>
      </c>
      <c r="CM174" s="664">
        <v>0</v>
      </c>
      <c r="CN174" s="792">
        <f t="shared" si="94"/>
        <v>0</v>
      </c>
      <c r="CO174" s="694">
        <v>0</v>
      </c>
      <c r="CP174" s="664">
        <v>0</v>
      </c>
      <c r="CQ174" s="792">
        <f t="shared" si="95"/>
        <v>0</v>
      </c>
      <c r="CR174" s="694">
        <v>0</v>
      </c>
      <c r="CS174" s="664">
        <v>0</v>
      </c>
      <c r="CT174" s="792">
        <f t="shared" si="96"/>
        <v>0</v>
      </c>
      <c r="CU174" s="694">
        <v>0</v>
      </c>
      <c r="CV174" s="664">
        <v>0</v>
      </c>
      <c r="CW174" s="792">
        <f t="shared" si="97"/>
        <v>0</v>
      </c>
      <c r="CX174" s="694">
        <v>0</v>
      </c>
      <c r="CY174" s="664">
        <v>0</v>
      </c>
      <c r="CZ174" s="792">
        <f t="shared" si="98"/>
        <v>0</v>
      </c>
      <c r="DA174" s="693">
        <v>0</v>
      </c>
      <c r="DB174" s="670">
        <v>0</v>
      </c>
      <c r="DC174" s="928"/>
      <c r="DL174" s="695" t="s">
        <v>1795</v>
      </c>
      <c r="DM174" s="696"/>
      <c r="DN174" s="661">
        <v>67</v>
      </c>
      <c r="DO174" s="803">
        <f t="shared" si="101"/>
        <v>0</v>
      </c>
      <c r="DP174" s="803">
        <f t="shared" si="101"/>
        <v>0</v>
      </c>
      <c r="DQ174" s="803">
        <f t="shared" si="101"/>
        <v>0</v>
      </c>
    </row>
    <row r="175" spans="1:121" ht="23.25" customHeight="1" thickBot="1">
      <c r="A175" s="1475" t="s">
        <v>1796</v>
      </c>
      <c r="B175" s="1476"/>
      <c r="C175" s="922">
        <v>68</v>
      </c>
      <c r="D175" s="789">
        <f>+E175+F175</f>
        <v>0</v>
      </c>
      <c r="E175" s="790">
        <f>+Q175+T175+W175+Z175+AC175+AF175+AI175+AL175+AO175+AR175+AU175+AX175+BA175+BD175+BG175+BJ175+BM175+BP175+BS175+BV175+BY175+CB175+CE175+CH175+CK175+CN175+CQ175+CT175+CW175+CZ175</f>
        <v>0</v>
      </c>
      <c r="F175" s="839">
        <f>R175+U175+X175+AA175+AD175+AG175+AJ175+AM175+AP175+AS175+AV175+AY175+BB175+BE175+BH175+BK175+BN175+BQ175+BT175+BW175+BZ175+CC175+CF175+CI175+CL175+CO175+CR175+CU175+CX175+DA175</f>
        <v>0</v>
      </c>
      <c r="G175" s="919">
        <v>0</v>
      </c>
      <c r="H175" s="920">
        <v>0</v>
      </c>
      <c r="I175" s="685">
        <v>0</v>
      </c>
      <c r="J175" s="684">
        <v>0</v>
      </c>
      <c r="K175" s="790">
        <f t="shared" si="68"/>
        <v>0</v>
      </c>
      <c r="L175" s="923">
        <v>0</v>
      </c>
      <c r="M175" s="930">
        <v>0</v>
      </c>
      <c r="N175" s="790">
        <f>+M175-O175</f>
        <v>0</v>
      </c>
      <c r="O175" s="687">
        <v>0</v>
      </c>
      <c r="P175" s="684">
        <v>0</v>
      </c>
      <c r="Q175" s="790">
        <f t="shared" si="69"/>
        <v>0</v>
      </c>
      <c r="R175" s="614">
        <v>0</v>
      </c>
      <c r="S175" s="684">
        <v>0</v>
      </c>
      <c r="T175" s="790">
        <f t="shared" si="70"/>
        <v>0</v>
      </c>
      <c r="U175" s="685">
        <v>0</v>
      </c>
      <c r="V175" s="684">
        <v>0</v>
      </c>
      <c r="W175" s="790">
        <f t="shared" si="71"/>
        <v>0</v>
      </c>
      <c r="X175" s="685">
        <v>0</v>
      </c>
      <c r="Y175" s="684">
        <v>0</v>
      </c>
      <c r="Z175" s="790">
        <f t="shared" si="72"/>
        <v>0</v>
      </c>
      <c r="AA175" s="685">
        <v>0</v>
      </c>
      <c r="AB175" s="684">
        <v>0</v>
      </c>
      <c r="AC175" s="790">
        <f t="shared" si="73"/>
        <v>0</v>
      </c>
      <c r="AD175" s="685">
        <v>0</v>
      </c>
      <c r="AE175" s="684">
        <v>0</v>
      </c>
      <c r="AF175" s="790">
        <f t="shared" si="74"/>
        <v>0</v>
      </c>
      <c r="AG175" s="685">
        <v>0</v>
      </c>
      <c r="AH175" s="684">
        <v>0</v>
      </c>
      <c r="AI175" s="790">
        <f t="shared" si="75"/>
        <v>0</v>
      </c>
      <c r="AJ175" s="685">
        <v>0</v>
      </c>
      <c r="AK175" s="684">
        <v>0</v>
      </c>
      <c r="AL175" s="790">
        <f t="shared" si="76"/>
        <v>0</v>
      </c>
      <c r="AM175" s="685">
        <v>0</v>
      </c>
      <c r="AN175" s="684">
        <v>0</v>
      </c>
      <c r="AO175" s="790">
        <f t="shared" si="77"/>
        <v>0</v>
      </c>
      <c r="AP175" s="685">
        <v>0</v>
      </c>
      <c r="AQ175" s="684">
        <v>0</v>
      </c>
      <c r="AR175" s="790">
        <f t="shared" si="78"/>
        <v>0</v>
      </c>
      <c r="AS175" s="685">
        <v>0</v>
      </c>
      <c r="AT175" s="684">
        <v>0</v>
      </c>
      <c r="AU175" s="790">
        <f t="shared" si="79"/>
        <v>0</v>
      </c>
      <c r="AV175" s="685">
        <v>0</v>
      </c>
      <c r="AW175" s="684">
        <v>0</v>
      </c>
      <c r="AX175" s="790">
        <f t="shared" si="80"/>
        <v>0</v>
      </c>
      <c r="AY175" s="685">
        <v>0</v>
      </c>
      <c r="AZ175" s="684">
        <v>0</v>
      </c>
      <c r="BA175" s="790">
        <f t="shared" si="81"/>
        <v>0</v>
      </c>
      <c r="BB175" s="685">
        <v>0</v>
      </c>
      <c r="BC175" s="684">
        <v>0</v>
      </c>
      <c r="BD175" s="790">
        <f t="shared" si="82"/>
        <v>0</v>
      </c>
      <c r="BE175" s="685">
        <v>0</v>
      </c>
      <c r="BF175" s="684">
        <v>0</v>
      </c>
      <c r="BG175" s="790">
        <f t="shared" si="83"/>
        <v>0</v>
      </c>
      <c r="BH175" s="685">
        <v>0</v>
      </c>
      <c r="BI175" s="684">
        <v>0</v>
      </c>
      <c r="BJ175" s="790">
        <f t="shared" si="84"/>
        <v>0</v>
      </c>
      <c r="BK175" s="685">
        <v>0</v>
      </c>
      <c r="BL175" s="684">
        <v>0</v>
      </c>
      <c r="BM175" s="790">
        <f t="shared" si="85"/>
        <v>0</v>
      </c>
      <c r="BN175" s="685">
        <v>0</v>
      </c>
      <c r="BO175" s="684">
        <v>0</v>
      </c>
      <c r="BP175" s="790">
        <f t="shared" si="86"/>
        <v>0</v>
      </c>
      <c r="BQ175" s="685">
        <v>0</v>
      </c>
      <c r="BR175" s="684">
        <v>0</v>
      </c>
      <c r="BS175" s="790">
        <f t="shared" si="87"/>
        <v>0</v>
      </c>
      <c r="BT175" s="688">
        <v>0</v>
      </c>
      <c r="BU175" s="684">
        <v>0</v>
      </c>
      <c r="BV175" s="790">
        <f t="shared" si="88"/>
        <v>0</v>
      </c>
      <c r="BW175" s="688">
        <v>0</v>
      </c>
      <c r="BX175" s="684">
        <v>0</v>
      </c>
      <c r="BY175" s="790">
        <f t="shared" si="89"/>
        <v>0</v>
      </c>
      <c r="BZ175" s="688">
        <v>0</v>
      </c>
      <c r="CA175" s="684">
        <v>0</v>
      </c>
      <c r="CB175" s="790">
        <f t="shared" si="90"/>
        <v>0</v>
      </c>
      <c r="CC175" s="688">
        <v>0</v>
      </c>
      <c r="CD175" s="684">
        <v>0</v>
      </c>
      <c r="CE175" s="790">
        <f t="shared" si="91"/>
        <v>0</v>
      </c>
      <c r="CF175" s="685">
        <v>0</v>
      </c>
      <c r="CG175" s="684">
        <v>0</v>
      </c>
      <c r="CH175" s="790">
        <f t="shared" si="92"/>
        <v>0</v>
      </c>
      <c r="CI175" s="688">
        <v>0</v>
      </c>
      <c r="CJ175" s="684">
        <v>0</v>
      </c>
      <c r="CK175" s="790">
        <f t="shared" si="93"/>
        <v>0</v>
      </c>
      <c r="CL175" s="688">
        <v>0</v>
      </c>
      <c r="CM175" s="684">
        <v>0</v>
      </c>
      <c r="CN175" s="790">
        <f t="shared" si="94"/>
        <v>0</v>
      </c>
      <c r="CO175" s="688">
        <v>0</v>
      </c>
      <c r="CP175" s="684">
        <v>0</v>
      </c>
      <c r="CQ175" s="790">
        <f t="shared" si="95"/>
        <v>0</v>
      </c>
      <c r="CR175" s="688">
        <v>0</v>
      </c>
      <c r="CS175" s="684">
        <v>0</v>
      </c>
      <c r="CT175" s="790">
        <f t="shared" si="96"/>
        <v>0</v>
      </c>
      <c r="CU175" s="688">
        <v>0</v>
      </c>
      <c r="CV175" s="684">
        <v>0</v>
      </c>
      <c r="CW175" s="790">
        <f t="shared" si="97"/>
        <v>0</v>
      </c>
      <c r="CX175" s="688">
        <v>0</v>
      </c>
      <c r="CY175" s="684">
        <v>0</v>
      </c>
      <c r="CZ175" s="790">
        <f t="shared" si="98"/>
        <v>0</v>
      </c>
      <c r="DA175" s="687">
        <v>0</v>
      </c>
      <c r="DB175" s="689">
        <v>0</v>
      </c>
      <c r="DC175" s="928"/>
      <c r="DL175" s="690" t="s">
        <v>1797</v>
      </c>
      <c r="DM175" s="691"/>
      <c r="DN175" s="683">
        <v>68</v>
      </c>
      <c r="DO175" s="803">
        <f t="shared" si="101"/>
        <v>0</v>
      </c>
      <c r="DP175" s="803">
        <f t="shared" si="101"/>
        <v>0</v>
      </c>
      <c r="DQ175" s="803">
        <f t="shared" si="101"/>
        <v>0</v>
      </c>
    </row>
    <row r="176" spans="1:121" ht="28.5" customHeight="1" thickTop="1" thickBot="1">
      <c r="A176" s="1416" t="s">
        <v>1798</v>
      </c>
      <c r="B176" s="1417"/>
      <c r="C176" s="924">
        <v>69</v>
      </c>
      <c r="D176" s="791">
        <f>+E176+F176</f>
        <v>0</v>
      </c>
      <c r="E176" s="792">
        <f>+Q176+T176+W176+Z176+AC176+AF176+AI176+AL176+AO176+AR176+AU176+AX176+BA176+BD176+BG176+BJ176+BM176+BP176+BS176+BV176+BY176+CB176+CE176+CH176+CK176+CN176+CQ176+CT176+CW176+CZ176</f>
        <v>0</v>
      </c>
      <c r="F176" s="843">
        <f>R176+U176+X176+AA176+AD176+AG176+AJ176+AM176+AP176+AS176+AV176+AY176+BB176+BE176+BH176+BK176+BN176+BQ176+BT176+BW176+BZ176+CC176+CF176+CI176+CL176+CO176+CR176+CU176+CX176+DA176</f>
        <v>0</v>
      </c>
      <c r="G176" s="925">
        <v>0</v>
      </c>
      <c r="H176" s="926">
        <v>0</v>
      </c>
      <c r="I176" s="606">
        <v>0</v>
      </c>
      <c r="J176" s="664">
        <v>0</v>
      </c>
      <c r="K176" s="792">
        <f t="shared" ref="K176:K177" si="102">+J176-L176</f>
        <v>0</v>
      </c>
      <c r="L176" s="927">
        <v>0</v>
      </c>
      <c r="M176" s="929">
        <v>0</v>
      </c>
      <c r="N176" s="792">
        <f>+M176-O176</f>
        <v>0</v>
      </c>
      <c r="O176" s="693">
        <v>0</v>
      </c>
      <c r="P176" s="664">
        <v>0</v>
      </c>
      <c r="Q176" s="792">
        <f t="shared" si="69"/>
        <v>0</v>
      </c>
      <c r="R176" s="608">
        <v>0</v>
      </c>
      <c r="S176" s="664">
        <v>0</v>
      </c>
      <c r="T176" s="792">
        <f t="shared" si="70"/>
        <v>0</v>
      </c>
      <c r="U176" s="606">
        <v>0</v>
      </c>
      <c r="V176" s="664">
        <v>0</v>
      </c>
      <c r="W176" s="792">
        <f t="shared" si="71"/>
        <v>0</v>
      </c>
      <c r="X176" s="606">
        <v>0</v>
      </c>
      <c r="Y176" s="664">
        <v>0</v>
      </c>
      <c r="Z176" s="792">
        <f t="shared" si="72"/>
        <v>0</v>
      </c>
      <c r="AA176" s="606">
        <v>0</v>
      </c>
      <c r="AB176" s="664">
        <v>0</v>
      </c>
      <c r="AC176" s="792">
        <f t="shared" si="73"/>
        <v>0</v>
      </c>
      <c r="AD176" s="606">
        <v>0</v>
      </c>
      <c r="AE176" s="664">
        <v>0</v>
      </c>
      <c r="AF176" s="792">
        <f t="shared" si="74"/>
        <v>0</v>
      </c>
      <c r="AG176" s="606">
        <v>0</v>
      </c>
      <c r="AH176" s="664">
        <v>0</v>
      </c>
      <c r="AI176" s="792">
        <f t="shared" si="75"/>
        <v>0</v>
      </c>
      <c r="AJ176" s="606">
        <v>0</v>
      </c>
      <c r="AK176" s="697">
        <v>0</v>
      </c>
      <c r="AL176" s="854">
        <f t="shared" si="76"/>
        <v>0</v>
      </c>
      <c r="AM176" s="698">
        <v>0</v>
      </c>
      <c r="AN176" s="664">
        <v>0</v>
      </c>
      <c r="AO176" s="792">
        <f t="shared" si="77"/>
        <v>0</v>
      </c>
      <c r="AP176" s="606">
        <v>0</v>
      </c>
      <c r="AQ176" s="664">
        <v>0</v>
      </c>
      <c r="AR176" s="792">
        <f t="shared" si="78"/>
        <v>0</v>
      </c>
      <c r="AS176" s="606">
        <v>0</v>
      </c>
      <c r="AT176" s="664">
        <v>0</v>
      </c>
      <c r="AU176" s="792">
        <f t="shared" si="79"/>
        <v>0</v>
      </c>
      <c r="AV176" s="606">
        <v>0</v>
      </c>
      <c r="AW176" s="664">
        <v>0</v>
      </c>
      <c r="AX176" s="792">
        <f t="shared" si="80"/>
        <v>0</v>
      </c>
      <c r="AY176" s="606">
        <v>0</v>
      </c>
      <c r="AZ176" s="664">
        <v>0</v>
      </c>
      <c r="BA176" s="792">
        <f t="shared" si="81"/>
        <v>0</v>
      </c>
      <c r="BB176" s="606">
        <v>0</v>
      </c>
      <c r="BC176" s="664">
        <v>0</v>
      </c>
      <c r="BD176" s="792">
        <f t="shared" si="82"/>
        <v>0</v>
      </c>
      <c r="BE176" s="606">
        <v>0</v>
      </c>
      <c r="BF176" s="664">
        <v>0</v>
      </c>
      <c r="BG176" s="792">
        <f t="shared" si="83"/>
        <v>0</v>
      </c>
      <c r="BH176" s="606">
        <v>0</v>
      </c>
      <c r="BI176" s="664">
        <v>0</v>
      </c>
      <c r="BJ176" s="792">
        <f t="shared" si="84"/>
        <v>0</v>
      </c>
      <c r="BK176" s="606">
        <v>0</v>
      </c>
      <c r="BL176" s="664">
        <v>0</v>
      </c>
      <c r="BM176" s="792">
        <f t="shared" si="85"/>
        <v>0</v>
      </c>
      <c r="BN176" s="606">
        <v>0</v>
      </c>
      <c r="BO176" s="664">
        <v>0</v>
      </c>
      <c r="BP176" s="792">
        <f t="shared" si="86"/>
        <v>0</v>
      </c>
      <c r="BQ176" s="606">
        <v>0</v>
      </c>
      <c r="BR176" s="664">
        <v>0</v>
      </c>
      <c r="BS176" s="792">
        <f t="shared" si="87"/>
        <v>0</v>
      </c>
      <c r="BT176" s="694">
        <v>0</v>
      </c>
      <c r="BU176" s="664">
        <v>0</v>
      </c>
      <c r="BV176" s="792">
        <f t="shared" si="88"/>
        <v>0</v>
      </c>
      <c r="BW176" s="694">
        <v>0</v>
      </c>
      <c r="BX176" s="664">
        <v>0</v>
      </c>
      <c r="BY176" s="792">
        <f t="shared" si="89"/>
        <v>0</v>
      </c>
      <c r="BZ176" s="694">
        <v>0</v>
      </c>
      <c r="CA176" s="664">
        <v>0</v>
      </c>
      <c r="CB176" s="792">
        <f t="shared" si="90"/>
        <v>0</v>
      </c>
      <c r="CC176" s="694">
        <v>0</v>
      </c>
      <c r="CD176" s="664">
        <v>0</v>
      </c>
      <c r="CE176" s="792">
        <f t="shared" si="91"/>
        <v>0</v>
      </c>
      <c r="CF176" s="606">
        <v>0</v>
      </c>
      <c r="CG176" s="664">
        <v>0</v>
      </c>
      <c r="CH176" s="792">
        <f t="shared" si="92"/>
        <v>0</v>
      </c>
      <c r="CI176" s="694">
        <v>0</v>
      </c>
      <c r="CJ176" s="664">
        <v>0</v>
      </c>
      <c r="CK176" s="792">
        <f t="shared" si="93"/>
        <v>0</v>
      </c>
      <c r="CL176" s="694">
        <v>0</v>
      </c>
      <c r="CM176" s="664">
        <v>0</v>
      </c>
      <c r="CN176" s="792">
        <f t="shared" si="94"/>
        <v>0</v>
      </c>
      <c r="CO176" s="694">
        <v>0</v>
      </c>
      <c r="CP176" s="664">
        <v>0</v>
      </c>
      <c r="CQ176" s="792">
        <f t="shared" si="95"/>
        <v>0</v>
      </c>
      <c r="CR176" s="694">
        <v>0</v>
      </c>
      <c r="CS176" s="664">
        <v>0</v>
      </c>
      <c r="CT176" s="792">
        <f t="shared" si="96"/>
        <v>0</v>
      </c>
      <c r="CU176" s="694">
        <v>0</v>
      </c>
      <c r="CV176" s="664">
        <v>0</v>
      </c>
      <c r="CW176" s="792">
        <f t="shared" si="97"/>
        <v>0</v>
      </c>
      <c r="CX176" s="694">
        <v>0</v>
      </c>
      <c r="CY176" s="664">
        <v>0</v>
      </c>
      <c r="CZ176" s="792">
        <f t="shared" si="98"/>
        <v>0</v>
      </c>
      <c r="DA176" s="693">
        <v>0</v>
      </c>
      <c r="DB176" s="670">
        <v>0</v>
      </c>
      <c r="DC176" s="928"/>
      <c r="DL176" s="695" t="s">
        <v>1799</v>
      </c>
      <c r="DM176" s="696"/>
      <c r="DN176" s="661">
        <v>69</v>
      </c>
      <c r="DO176" s="803">
        <f t="shared" si="101"/>
        <v>0</v>
      </c>
      <c r="DP176" s="803">
        <f t="shared" si="101"/>
        <v>0</v>
      </c>
      <c r="DQ176" s="803">
        <f t="shared" si="101"/>
        <v>0</v>
      </c>
    </row>
    <row r="177" spans="1:121" ht="28.5" customHeight="1" thickBot="1">
      <c r="A177" s="1295" t="s">
        <v>1800</v>
      </c>
      <c r="B177" s="1296"/>
      <c r="C177" s="915">
        <v>70</v>
      </c>
      <c r="D177" s="844">
        <f>+E177+F177</f>
        <v>0</v>
      </c>
      <c r="E177" s="793">
        <f>+Q177+T177+W177+Z177+AC177+AF177+AI177+AL177+AO177+AR177+AU177+AX177+BA177+BD177+BG177+BJ177+BM177+BP177+BS177+BV177+BY177+CB177+CE177+CH177+CK177+CN177+CQ177+CT177+CW177+CZ177</f>
        <v>0</v>
      </c>
      <c r="F177" s="845">
        <f>R177+U177+X177+AA177+AD177+AG177+AJ177+AM177+AP177+AS177+AV177+AY177+BB177+BE177+BH177+BK177+BN177+BQ177+BT177+BW177+BZ177+CC177+CF177+CI177+CL177+CO177+CR177+CU177+CX177+DA177</f>
        <v>0</v>
      </c>
      <c r="G177" s="931">
        <v>0</v>
      </c>
      <c r="H177" s="932">
        <v>0</v>
      </c>
      <c r="I177" s="699">
        <v>0</v>
      </c>
      <c r="J177" s="700">
        <v>0</v>
      </c>
      <c r="K177" s="793">
        <f t="shared" si="102"/>
        <v>0</v>
      </c>
      <c r="L177" s="933">
        <v>0</v>
      </c>
      <c r="M177" s="934">
        <v>0</v>
      </c>
      <c r="N177" s="793">
        <f>+M177-O177</f>
        <v>0</v>
      </c>
      <c r="O177" s="701">
        <v>0</v>
      </c>
      <c r="P177" s="700">
        <v>0</v>
      </c>
      <c r="Q177" s="793">
        <f t="shared" si="69"/>
        <v>0</v>
      </c>
      <c r="R177" s="620">
        <v>0</v>
      </c>
      <c r="S177" s="700">
        <v>0</v>
      </c>
      <c r="T177" s="793">
        <f t="shared" si="70"/>
        <v>0</v>
      </c>
      <c r="U177" s="699">
        <v>0</v>
      </c>
      <c r="V177" s="700">
        <v>0</v>
      </c>
      <c r="W177" s="793">
        <f t="shared" si="71"/>
        <v>0</v>
      </c>
      <c r="X177" s="699">
        <v>0</v>
      </c>
      <c r="Y177" s="700">
        <v>0</v>
      </c>
      <c r="Z177" s="793">
        <f t="shared" si="72"/>
        <v>0</v>
      </c>
      <c r="AA177" s="699">
        <v>0</v>
      </c>
      <c r="AB177" s="700">
        <v>0</v>
      </c>
      <c r="AC177" s="793">
        <f t="shared" si="73"/>
        <v>0</v>
      </c>
      <c r="AD177" s="699">
        <v>0</v>
      </c>
      <c r="AE177" s="700">
        <v>0</v>
      </c>
      <c r="AF177" s="793">
        <f t="shared" si="74"/>
        <v>0</v>
      </c>
      <c r="AG177" s="699">
        <v>0</v>
      </c>
      <c r="AH177" s="700">
        <v>0</v>
      </c>
      <c r="AI177" s="793">
        <f t="shared" si="75"/>
        <v>0</v>
      </c>
      <c r="AJ177" s="699">
        <v>0</v>
      </c>
      <c r="AK177" s="702">
        <v>0</v>
      </c>
      <c r="AL177" s="793">
        <f t="shared" si="76"/>
        <v>0</v>
      </c>
      <c r="AM177" s="703">
        <v>0</v>
      </c>
      <c r="AN177" s="700">
        <v>0</v>
      </c>
      <c r="AO177" s="793">
        <f t="shared" si="77"/>
        <v>0</v>
      </c>
      <c r="AP177" s="699">
        <v>0</v>
      </c>
      <c r="AQ177" s="700">
        <v>0</v>
      </c>
      <c r="AR177" s="793">
        <f t="shared" si="78"/>
        <v>0</v>
      </c>
      <c r="AS177" s="699">
        <v>0</v>
      </c>
      <c r="AT177" s="700">
        <v>0</v>
      </c>
      <c r="AU177" s="793">
        <f t="shared" si="79"/>
        <v>0</v>
      </c>
      <c r="AV177" s="699">
        <v>0</v>
      </c>
      <c r="AW177" s="700">
        <v>0</v>
      </c>
      <c r="AX177" s="793">
        <f t="shared" si="80"/>
        <v>0</v>
      </c>
      <c r="AY177" s="699">
        <v>0</v>
      </c>
      <c r="AZ177" s="700">
        <v>0</v>
      </c>
      <c r="BA177" s="793">
        <f t="shared" si="81"/>
        <v>0</v>
      </c>
      <c r="BB177" s="699">
        <v>0</v>
      </c>
      <c r="BC177" s="700">
        <v>0</v>
      </c>
      <c r="BD177" s="793">
        <f t="shared" si="82"/>
        <v>0</v>
      </c>
      <c r="BE177" s="699">
        <v>0</v>
      </c>
      <c r="BF177" s="700">
        <v>0</v>
      </c>
      <c r="BG177" s="793">
        <f t="shared" si="83"/>
        <v>0</v>
      </c>
      <c r="BH177" s="699">
        <v>0</v>
      </c>
      <c r="BI177" s="700">
        <v>0</v>
      </c>
      <c r="BJ177" s="793">
        <f t="shared" si="84"/>
        <v>0</v>
      </c>
      <c r="BK177" s="699">
        <v>0</v>
      </c>
      <c r="BL177" s="700">
        <v>0</v>
      </c>
      <c r="BM177" s="793">
        <f t="shared" si="85"/>
        <v>0</v>
      </c>
      <c r="BN177" s="699">
        <v>0</v>
      </c>
      <c r="BO177" s="700">
        <v>0</v>
      </c>
      <c r="BP177" s="793">
        <f t="shared" si="86"/>
        <v>0</v>
      </c>
      <c r="BQ177" s="699">
        <v>0</v>
      </c>
      <c r="BR177" s="700">
        <v>0</v>
      </c>
      <c r="BS177" s="793">
        <f t="shared" si="87"/>
        <v>0</v>
      </c>
      <c r="BT177" s="704">
        <v>0</v>
      </c>
      <c r="BU177" s="700">
        <v>0</v>
      </c>
      <c r="BV177" s="793">
        <f t="shared" si="88"/>
        <v>0</v>
      </c>
      <c r="BW177" s="704">
        <v>0</v>
      </c>
      <c r="BX177" s="700">
        <v>0</v>
      </c>
      <c r="BY177" s="793">
        <f t="shared" si="89"/>
        <v>0</v>
      </c>
      <c r="BZ177" s="704">
        <v>0</v>
      </c>
      <c r="CA177" s="700">
        <v>0</v>
      </c>
      <c r="CB177" s="793">
        <f t="shared" si="90"/>
        <v>0</v>
      </c>
      <c r="CC177" s="704">
        <v>0</v>
      </c>
      <c r="CD177" s="700">
        <v>0</v>
      </c>
      <c r="CE177" s="793">
        <f t="shared" si="91"/>
        <v>0</v>
      </c>
      <c r="CF177" s="699">
        <v>0</v>
      </c>
      <c r="CG177" s="700">
        <v>0</v>
      </c>
      <c r="CH177" s="793">
        <f t="shared" si="92"/>
        <v>0</v>
      </c>
      <c r="CI177" s="704">
        <v>0</v>
      </c>
      <c r="CJ177" s="700">
        <v>0</v>
      </c>
      <c r="CK177" s="793">
        <f t="shared" si="93"/>
        <v>0</v>
      </c>
      <c r="CL177" s="704">
        <v>0</v>
      </c>
      <c r="CM177" s="700">
        <v>0</v>
      </c>
      <c r="CN177" s="793">
        <f t="shared" si="94"/>
        <v>0</v>
      </c>
      <c r="CO177" s="704">
        <v>0</v>
      </c>
      <c r="CP177" s="700">
        <v>0</v>
      </c>
      <c r="CQ177" s="793">
        <f t="shared" si="95"/>
        <v>0</v>
      </c>
      <c r="CR177" s="704">
        <v>0</v>
      </c>
      <c r="CS177" s="700">
        <v>0</v>
      </c>
      <c r="CT177" s="793">
        <f t="shared" si="96"/>
        <v>0</v>
      </c>
      <c r="CU177" s="704">
        <v>0</v>
      </c>
      <c r="CV177" s="700">
        <v>0</v>
      </c>
      <c r="CW177" s="793">
        <f t="shared" si="97"/>
        <v>0</v>
      </c>
      <c r="CX177" s="704">
        <v>0</v>
      </c>
      <c r="CY177" s="700">
        <v>0</v>
      </c>
      <c r="CZ177" s="793">
        <f t="shared" si="98"/>
        <v>0</v>
      </c>
      <c r="DA177" s="701">
        <v>0</v>
      </c>
      <c r="DB177" s="705">
        <v>0</v>
      </c>
      <c r="DC177" s="928"/>
      <c r="DL177" s="681" t="s">
        <v>1801</v>
      </c>
      <c r="DM177" s="682"/>
      <c r="DN177" s="598">
        <v>70</v>
      </c>
      <c r="DO177" s="803">
        <f t="shared" si="101"/>
        <v>0</v>
      </c>
      <c r="DP177" s="803">
        <f t="shared" si="101"/>
        <v>0</v>
      </c>
      <c r="DQ177" s="803">
        <f t="shared" si="101"/>
        <v>0</v>
      </c>
    </row>
    <row r="178" spans="1:121" ht="16.8">
      <c r="B178" s="12" t="s">
        <v>1802</v>
      </c>
      <c r="C178" s="878"/>
      <c r="L178" s="878"/>
    </row>
    <row r="179" spans="1:121">
      <c r="B179" s="12"/>
      <c r="C179" s="878"/>
      <c r="L179" s="878"/>
    </row>
    <row r="180" spans="1:121">
      <c r="B180" s="12"/>
      <c r="C180" s="878"/>
      <c r="D180" s="878"/>
      <c r="E180" s="878"/>
      <c r="L180" s="878"/>
    </row>
    <row r="181" spans="1:121">
      <c r="C181" s="878"/>
      <c r="L181" s="878"/>
    </row>
    <row r="182" spans="1:121">
      <c r="A182" s="589" t="s">
        <v>1803</v>
      </c>
      <c r="C182" s="878"/>
      <c r="D182" s="878"/>
      <c r="E182" s="878"/>
      <c r="L182" s="878"/>
    </row>
    <row r="183" spans="1:121" ht="14.4" thickBot="1">
      <c r="A183" s="2" t="s">
        <v>1804</v>
      </c>
      <c r="C183" s="878"/>
      <c r="L183" s="878"/>
    </row>
    <row r="184" spans="1:121" ht="18.75" customHeight="1" thickBot="1">
      <c r="A184" s="1398" t="s">
        <v>1639</v>
      </c>
      <c r="B184" s="1399"/>
      <c r="C184" s="1482" t="s">
        <v>1640</v>
      </c>
      <c r="D184" s="1389" t="s">
        <v>22</v>
      </c>
      <c r="E184" s="1390"/>
      <c r="F184" s="1391"/>
      <c r="G184" s="625" t="s">
        <v>1805</v>
      </c>
      <c r="H184" s="625"/>
      <c r="I184" s="625"/>
      <c r="J184" s="625"/>
      <c r="K184" s="625"/>
      <c r="L184" s="935"/>
      <c r="M184" s="625"/>
      <c r="N184" s="625"/>
      <c r="O184" s="625"/>
      <c r="P184" s="625"/>
      <c r="Q184" s="625"/>
      <c r="R184" s="625"/>
      <c r="S184" s="625"/>
      <c r="T184" s="625"/>
      <c r="U184" s="625"/>
      <c r="V184" s="625"/>
      <c r="W184" s="625"/>
      <c r="X184" s="625"/>
      <c r="Y184" s="1481" t="s">
        <v>1705</v>
      </c>
      <c r="Z184" s="1443"/>
      <c r="AA184" s="1443"/>
      <c r="AB184" s="1443"/>
      <c r="AC184" s="1443"/>
      <c r="AD184" s="1444"/>
    </row>
    <row r="185" spans="1:121" ht="84.75" customHeight="1">
      <c r="A185" s="1400"/>
      <c r="B185" s="1368"/>
      <c r="C185" s="1483"/>
      <c r="D185" s="1395" t="s">
        <v>22</v>
      </c>
      <c r="E185" s="1459" t="s">
        <v>1642</v>
      </c>
      <c r="F185" s="1460" t="s">
        <v>1643</v>
      </c>
      <c r="G185" s="1359" t="s">
        <v>1706</v>
      </c>
      <c r="H185" s="1360"/>
      <c r="I185" s="1361"/>
      <c r="J185" s="1359" t="s">
        <v>1210</v>
      </c>
      <c r="K185" s="1360"/>
      <c r="L185" s="1480"/>
      <c r="M185" s="1359" t="s">
        <v>1209</v>
      </c>
      <c r="N185" s="1360"/>
      <c r="O185" s="1361"/>
      <c r="P185" s="1359" t="s">
        <v>1208</v>
      </c>
      <c r="Q185" s="1360"/>
      <c r="R185" s="1361"/>
      <c r="S185" s="1359" t="s">
        <v>1707</v>
      </c>
      <c r="T185" s="1360"/>
      <c r="U185" s="1361"/>
      <c r="V185" s="1359" t="s">
        <v>1206</v>
      </c>
      <c r="W185" s="1360"/>
      <c r="X185" s="1361"/>
      <c r="Y185" s="1389" t="s">
        <v>1</v>
      </c>
      <c r="Z185" s="1390"/>
      <c r="AA185" s="1391"/>
      <c r="AB185" s="1447" t="s">
        <v>1708</v>
      </c>
      <c r="AC185" s="1448"/>
      <c r="AD185" s="1449"/>
    </row>
    <row r="186" spans="1:121" ht="12.75" customHeight="1">
      <c r="A186" s="1400"/>
      <c r="B186" s="1368"/>
      <c r="C186" s="1483"/>
      <c r="D186" s="1381"/>
      <c r="E186" s="1384"/>
      <c r="F186" s="1387"/>
      <c r="G186" s="1395" t="s">
        <v>1</v>
      </c>
      <c r="H186" s="1344" t="s">
        <v>37</v>
      </c>
      <c r="I186" s="1397"/>
      <c r="J186" s="1395" t="s">
        <v>1</v>
      </c>
      <c r="K186" s="1344" t="s">
        <v>37</v>
      </c>
      <c r="L186" s="1479"/>
      <c r="M186" s="1395" t="s">
        <v>1</v>
      </c>
      <c r="N186" s="1344" t="s">
        <v>37</v>
      </c>
      <c r="O186" s="1397"/>
      <c r="P186" s="1395" t="s">
        <v>1</v>
      </c>
      <c r="Q186" s="1344" t="s">
        <v>37</v>
      </c>
      <c r="R186" s="1397"/>
      <c r="S186" s="1395" t="s">
        <v>1</v>
      </c>
      <c r="T186" s="1344" t="s">
        <v>37</v>
      </c>
      <c r="U186" s="1397"/>
      <c r="V186" s="1395" t="s">
        <v>1</v>
      </c>
      <c r="W186" s="1344" t="s">
        <v>37</v>
      </c>
      <c r="X186" s="1397"/>
      <c r="Y186" s="1395" t="s">
        <v>1</v>
      </c>
      <c r="Z186" s="1344" t="s">
        <v>37</v>
      </c>
      <c r="AA186" s="1397"/>
      <c r="AB186" s="1395" t="s">
        <v>1</v>
      </c>
      <c r="AC186" s="1344" t="s">
        <v>37</v>
      </c>
      <c r="AD186" s="1397"/>
    </row>
    <row r="187" spans="1:121" ht="12.75" customHeight="1">
      <c r="A187" s="1401"/>
      <c r="B187" s="1370"/>
      <c r="C187" s="1484"/>
      <c r="D187" s="1396"/>
      <c r="E187" s="1445"/>
      <c r="F187" s="1446"/>
      <c r="G187" s="1396"/>
      <c r="H187" s="543" t="s">
        <v>1660</v>
      </c>
      <c r="I187" s="593" t="s">
        <v>1661</v>
      </c>
      <c r="J187" s="1396"/>
      <c r="K187" s="543" t="s">
        <v>1660</v>
      </c>
      <c r="L187" s="936" t="s">
        <v>1661</v>
      </c>
      <c r="M187" s="1396"/>
      <c r="N187" s="543" t="s">
        <v>1660</v>
      </c>
      <c r="O187" s="593" t="s">
        <v>1661</v>
      </c>
      <c r="P187" s="1396"/>
      <c r="Q187" s="543" t="s">
        <v>1660</v>
      </c>
      <c r="R187" s="593" t="s">
        <v>1661</v>
      </c>
      <c r="S187" s="1396"/>
      <c r="T187" s="543" t="s">
        <v>1660</v>
      </c>
      <c r="U187" s="593" t="s">
        <v>1661</v>
      </c>
      <c r="V187" s="1396"/>
      <c r="W187" s="543" t="s">
        <v>1660</v>
      </c>
      <c r="X187" s="593" t="s">
        <v>1661</v>
      </c>
      <c r="Y187" s="1396"/>
      <c r="Z187" s="543" t="s">
        <v>1660</v>
      </c>
      <c r="AA187" s="593" t="s">
        <v>1661</v>
      </c>
      <c r="AB187" s="1396"/>
      <c r="AC187" s="543" t="s">
        <v>1660</v>
      </c>
      <c r="AD187" s="593" t="s">
        <v>1661</v>
      </c>
    </row>
    <row r="188" spans="1:121" ht="14.4" thickBot="1">
      <c r="A188" s="1477" t="s">
        <v>2</v>
      </c>
      <c r="B188" s="1420"/>
      <c r="C188" s="937" t="s">
        <v>3</v>
      </c>
      <c r="D188" s="627">
        <v>1</v>
      </c>
      <c r="E188" s="6">
        <v>2</v>
      </c>
      <c r="F188" s="525">
        <v>3</v>
      </c>
      <c r="G188" s="706">
        <v>4</v>
      </c>
      <c r="H188" s="653">
        <v>5</v>
      </c>
      <c r="I188" s="654">
        <v>6</v>
      </c>
      <c r="J188" s="706">
        <v>7</v>
      </c>
      <c r="K188" s="653">
        <v>8</v>
      </c>
      <c r="L188" s="938">
        <v>9</v>
      </c>
      <c r="M188" s="706">
        <v>10</v>
      </c>
      <c r="N188" s="653">
        <v>11</v>
      </c>
      <c r="O188" s="654">
        <v>12</v>
      </c>
      <c r="P188" s="706">
        <v>13</v>
      </c>
      <c r="Q188" s="653">
        <v>14</v>
      </c>
      <c r="R188" s="654">
        <v>15</v>
      </c>
      <c r="S188" s="706">
        <v>16</v>
      </c>
      <c r="T188" s="653">
        <v>17</v>
      </c>
      <c r="U188" s="654">
        <v>18</v>
      </c>
      <c r="V188" s="706">
        <v>19</v>
      </c>
      <c r="W188" s="653">
        <v>20</v>
      </c>
      <c r="X188" s="654">
        <v>21</v>
      </c>
      <c r="Y188" s="706">
        <v>22</v>
      </c>
      <c r="Z188" s="653">
        <v>23</v>
      </c>
      <c r="AA188" s="654">
        <v>24</v>
      </c>
      <c r="AB188" s="706">
        <v>25</v>
      </c>
      <c r="AC188" s="653">
        <v>26</v>
      </c>
      <c r="AD188" s="654">
        <v>27</v>
      </c>
    </row>
    <row r="189" spans="1:121" ht="27.75" customHeight="1">
      <c r="A189" s="1478" t="s">
        <v>1723</v>
      </c>
      <c r="B189" s="1470"/>
      <c r="C189" s="924">
        <v>1</v>
      </c>
      <c r="D189" s="855">
        <f t="shared" ref="D189:AD189" si="103">+D190+D246+D250+D254+D256+D258+D259</f>
        <v>0</v>
      </c>
      <c r="E189" s="847">
        <f t="shared" si="103"/>
        <v>0</v>
      </c>
      <c r="F189" s="794">
        <f t="shared" si="103"/>
        <v>0</v>
      </c>
      <c r="G189" s="855">
        <f t="shared" si="103"/>
        <v>0</v>
      </c>
      <c r="H189" s="847">
        <f t="shared" si="103"/>
        <v>0</v>
      </c>
      <c r="I189" s="794">
        <f t="shared" si="103"/>
        <v>0</v>
      </c>
      <c r="J189" s="855">
        <f t="shared" si="103"/>
        <v>0</v>
      </c>
      <c r="K189" s="847">
        <f t="shared" si="103"/>
        <v>0</v>
      </c>
      <c r="L189" s="794">
        <f t="shared" si="103"/>
        <v>0</v>
      </c>
      <c r="M189" s="855">
        <f t="shared" si="103"/>
        <v>0</v>
      </c>
      <c r="N189" s="847">
        <f t="shared" si="103"/>
        <v>0</v>
      </c>
      <c r="O189" s="794">
        <f t="shared" si="103"/>
        <v>0</v>
      </c>
      <c r="P189" s="855">
        <f t="shared" si="103"/>
        <v>0</v>
      </c>
      <c r="Q189" s="847">
        <f t="shared" si="103"/>
        <v>0</v>
      </c>
      <c r="R189" s="794">
        <f t="shared" si="103"/>
        <v>0</v>
      </c>
      <c r="S189" s="855">
        <f t="shared" si="103"/>
        <v>0</v>
      </c>
      <c r="T189" s="847">
        <f t="shared" si="103"/>
        <v>0</v>
      </c>
      <c r="U189" s="794">
        <f t="shared" si="103"/>
        <v>0</v>
      </c>
      <c r="V189" s="855">
        <f t="shared" si="103"/>
        <v>0</v>
      </c>
      <c r="W189" s="847">
        <f t="shared" si="103"/>
        <v>0</v>
      </c>
      <c r="X189" s="794">
        <f t="shared" si="103"/>
        <v>0</v>
      </c>
      <c r="Y189" s="855">
        <f t="shared" si="103"/>
        <v>0</v>
      </c>
      <c r="Z189" s="847">
        <f t="shared" si="103"/>
        <v>0</v>
      </c>
      <c r="AA189" s="794">
        <f t="shared" si="103"/>
        <v>0</v>
      </c>
      <c r="AB189" s="855">
        <f t="shared" si="103"/>
        <v>0</v>
      </c>
      <c r="AC189" s="847">
        <f t="shared" si="103"/>
        <v>0</v>
      </c>
      <c r="AD189" s="794">
        <f t="shared" si="103"/>
        <v>0</v>
      </c>
    </row>
    <row r="190" spans="1:121" ht="25.5" customHeight="1" thickBot="1">
      <c r="A190" s="1485" t="s">
        <v>1725</v>
      </c>
      <c r="B190" s="1472"/>
      <c r="C190" s="651">
        <v>2</v>
      </c>
      <c r="D190" s="825">
        <f>SUM(D192:D245)-D226</f>
        <v>0</v>
      </c>
      <c r="E190" s="793">
        <f t="shared" ref="E190:AD190" si="104">SUM(E192:E245)-E226</f>
        <v>0</v>
      </c>
      <c r="F190" s="799">
        <f t="shared" si="104"/>
        <v>0</v>
      </c>
      <c r="G190" s="825">
        <f t="shared" si="104"/>
        <v>0</v>
      </c>
      <c r="H190" s="793">
        <f t="shared" si="104"/>
        <v>0</v>
      </c>
      <c r="I190" s="799">
        <f t="shared" si="104"/>
        <v>0</v>
      </c>
      <c r="J190" s="825">
        <f t="shared" si="104"/>
        <v>0</v>
      </c>
      <c r="K190" s="793">
        <f t="shared" si="104"/>
        <v>0</v>
      </c>
      <c r="L190" s="799">
        <f t="shared" si="104"/>
        <v>0</v>
      </c>
      <c r="M190" s="825">
        <f t="shared" si="104"/>
        <v>0</v>
      </c>
      <c r="N190" s="793">
        <f t="shared" si="104"/>
        <v>0</v>
      </c>
      <c r="O190" s="799">
        <f t="shared" si="104"/>
        <v>0</v>
      </c>
      <c r="P190" s="825">
        <f t="shared" si="104"/>
        <v>0</v>
      </c>
      <c r="Q190" s="793">
        <f t="shared" si="104"/>
        <v>0</v>
      </c>
      <c r="R190" s="799">
        <f t="shared" si="104"/>
        <v>0</v>
      </c>
      <c r="S190" s="825">
        <f t="shared" si="104"/>
        <v>0</v>
      </c>
      <c r="T190" s="793">
        <f t="shared" si="104"/>
        <v>0</v>
      </c>
      <c r="U190" s="799">
        <f t="shared" si="104"/>
        <v>0</v>
      </c>
      <c r="V190" s="825">
        <f t="shared" si="104"/>
        <v>0</v>
      </c>
      <c r="W190" s="793">
        <f t="shared" si="104"/>
        <v>0</v>
      </c>
      <c r="X190" s="799">
        <f t="shared" si="104"/>
        <v>0</v>
      </c>
      <c r="Y190" s="825">
        <f t="shared" si="104"/>
        <v>0</v>
      </c>
      <c r="Z190" s="793">
        <f t="shared" si="104"/>
        <v>0</v>
      </c>
      <c r="AA190" s="799">
        <f t="shared" si="104"/>
        <v>0</v>
      </c>
      <c r="AB190" s="825">
        <f t="shared" si="104"/>
        <v>0</v>
      </c>
      <c r="AC190" s="793">
        <f t="shared" si="104"/>
        <v>0</v>
      </c>
      <c r="AD190" s="799">
        <f t="shared" si="104"/>
        <v>0</v>
      </c>
    </row>
    <row r="191" spans="1:121" ht="20.25" customHeight="1">
      <c r="A191" s="1486" t="s">
        <v>1727</v>
      </c>
      <c r="B191" s="1474"/>
      <c r="C191" s="661">
        <v>3</v>
      </c>
      <c r="D191" s="823">
        <f>+E191+F191</f>
        <v>0</v>
      </c>
      <c r="E191" s="792">
        <f>+H191+K191+N191+Q191+T191+W191</f>
        <v>0</v>
      </c>
      <c r="F191" s="798">
        <f>+I191+L191+O191+R191+U191+X191</f>
        <v>0</v>
      </c>
      <c r="G191" s="694">
        <v>0</v>
      </c>
      <c r="H191" s="847">
        <f>+G191-I191</f>
        <v>0</v>
      </c>
      <c r="I191" s="694">
        <v>0</v>
      </c>
      <c r="J191" s="664">
        <v>0</v>
      </c>
      <c r="K191" s="847">
        <f>+J191-L191</f>
        <v>0</v>
      </c>
      <c r="L191" s="694">
        <v>0</v>
      </c>
      <c r="M191" s="664">
        <v>0</v>
      </c>
      <c r="N191" s="847">
        <f>+M191-O191</f>
        <v>0</v>
      </c>
      <c r="O191" s="694">
        <v>0</v>
      </c>
      <c r="P191" s="664">
        <v>0</v>
      </c>
      <c r="Q191" s="847">
        <f>+P191-R191</f>
        <v>0</v>
      </c>
      <c r="R191" s="694">
        <v>0</v>
      </c>
      <c r="S191" s="664">
        <v>0</v>
      </c>
      <c r="T191" s="847">
        <f>+S191-U191</f>
        <v>0</v>
      </c>
      <c r="U191" s="694">
        <v>0</v>
      </c>
      <c r="V191" s="664">
        <v>0</v>
      </c>
      <c r="W191" s="847">
        <f>+V191-X191</f>
        <v>0</v>
      </c>
      <c r="X191" s="694">
        <v>0</v>
      </c>
      <c r="Y191" s="664">
        <v>0</v>
      </c>
      <c r="Z191" s="847">
        <f>+Y191-AA191</f>
        <v>0</v>
      </c>
      <c r="AA191" s="694">
        <v>0</v>
      </c>
      <c r="AB191" s="664">
        <v>0</v>
      </c>
      <c r="AC191" s="847">
        <f>+AB191-AD191</f>
        <v>0</v>
      </c>
      <c r="AD191" s="606">
        <v>0</v>
      </c>
      <c r="AE191" s="801" t="str">
        <f t="shared" ref="AE191:AF222" si="105">IF((E191&gt;=Z191),"OK","Err")</f>
        <v>OK</v>
      </c>
      <c r="AF191" s="801" t="str">
        <f t="shared" si="105"/>
        <v>OK</v>
      </c>
      <c r="AG191" s="801" t="str">
        <f t="shared" ref="AG191:AH222" si="106">IF((Z191&gt;=AC191),"OK","Err")</f>
        <v>OK</v>
      </c>
      <c r="AH191" s="801" t="str">
        <f t="shared" si="106"/>
        <v>OK</v>
      </c>
    </row>
    <row r="192" spans="1:121" ht="22.5" customHeight="1">
      <c r="A192" s="1487" t="s">
        <v>1728</v>
      </c>
      <c r="B192" s="1298"/>
      <c r="C192" s="598">
        <v>4</v>
      </c>
      <c r="D192" s="795">
        <f t="shared" ref="D192:D256" si="107">+E192+F192</f>
        <v>0</v>
      </c>
      <c r="E192" s="786">
        <f t="shared" ref="E192:F256" si="108">+H192+K192+N192+Q192+T192+W192</f>
        <v>0</v>
      </c>
      <c r="F192" s="796">
        <f t="shared" si="108"/>
        <v>0</v>
      </c>
      <c r="G192" s="677">
        <v>0</v>
      </c>
      <c r="H192" s="786">
        <f t="shared" ref="H192:H256" si="109">+G192-I192</f>
        <v>0</v>
      </c>
      <c r="I192" s="677">
        <v>0</v>
      </c>
      <c r="J192" s="673">
        <v>0</v>
      </c>
      <c r="K192" s="786">
        <f t="shared" ref="K192:K256" si="110">+J192-L192</f>
        <v>0</v>
      </c>
      <c r="L192" s="677">
        <v>0</v>
      </c>
      <c r="M192" s="673">
        <v>0</v>
      </c>
      <c r="N192" s="786">
        <f t="shared" ref="N192:N256" si="111">+M192-O192</f>
        <v>0</v>
      </c>
      <c r="O192" s="677">
        <v>0</v>
      </c>
      <c r="P192" s="673">
        <v>0</v>
      </c>
      <c r="Q192" s="786">
        <f t="shared" ref="Q192:Q256" si="112">+P192-R192</f>
        <v>0</v>
      </c>
      <c r="R192" s="677">
        <v>0</v>
      </c>
      <c r="S192" s="673">
        <v>0</v>
      </c>
      <c r="T192" s="786">
        <f t="shared" ref="T192:T256" si="113">+S192-U192</f>
        <v>0</v>
      </c>
      <c r="U192" s="677">
        <v>0</v>
      </c>
      <c r="V192" s="673">
        <v>0</v>
      </c>
      <c r="W192" s="786">
        <f t="shared" ref="W192:W256" si="114">+V192-X192</f>
        <v>0</v>
      </c>
      <c r="X192" s="677">
        <v>0</v>
      </c>
      <c r="Y192" s="673">
        <v>0</v>
      </c>
      <c r="Z192" s="786">
        <f t="shared" ref="Z192:Z256" si="115">+Y192-AA192</f>
        <v>0</v>
      </c>
      <c r="AA192" s="677">
        <v>0</v>
      </c>
      <c r="AB192" s="673">
        <v>0</v>
      </c>
      <c r="AC192" s="786">
        <f t="shared" ref="AC192:AC256" si="116">+AB192-AD192</f>
        <v>0</v>
      </c>
      <c r="AD192" s="674">
        <v>0</v>
      </c>
      <c r="AE192" s="801" t="str">
        <f t="shared" si="105"/>
        <v>OK</v>
      </c>
      <c r="AF192" s="801" t="str">
        <f t="shared" si="105"/>
        <v>OK</v>
      </c>
      <c r="AG192" s="801" t="str">
        <f t="shared" si="106"/>
        <v>OK</v>
      </c>
      <c r="AH192" s="801" t="str">
        <f t="shared" si="106"/>
        <v>OK</v>
      </c>
    </row>
    <row r="193" spans="1:34" ht="22.5" customHeight="1">
      <c r="A193" s="1487" t="s">
        <v>1729</v>
      </c>
      <c r="B193" s="1298"/>
      <c r="C193" s="598">
        <v>5</v>
      </c>
      <c r="D193" s="795">
        <f t="shared" si="107"/>
        <v>0</v>
      </c>
      <c r="E193" s="786">
        <f t="shared" si="108"/>
        <v>0</v>
      </c>
      <c r="F193" s="796">
        <f t="shared" si="108"/>
        <v>0</v>
      </c>
      <c r="G193" s="677">
        <v>0</v>
      </c>
      <c r="H193" s="786">
        <f t="shared" si="109"/>
        <v>0</v>
      </c>
      <c r="I193" s="677">
        <v>0</v>
      </c>
      <c r="J193" s="673">
        <v>0</v>
      </c>
      <c r="K193" s="786">
        <f t="shared" si="110"/>
        <v>0</v>
      </c>
      <c r="L193" s="677">
        <v>0</v>
      </c>
      <c r="M193" s="673">
        <v>0</v>
      </c>
      <c r="N193" s="786">
        <f t="shared" si="111"/>
        <v>0</v>
      </c>
      <c r="O193" s="677">
        <v>0</v>
      </c>
      <c r="P193" s="673">
        <v>0</v>
      </c>
      <c r="Q193" s="786">
        <f t="shared" si="112"/>
        <v>0</v>
      </c>
      <c r="R193" s="677">
        <v>0</v>
      </c>
      <c r="S193" s="673">
        <v>0</v>
      </c>
      <c r="T193" s="786">
        <f t="shared" si="113"/>
        <v>0</v>
      </c>
      <c r="U193" s="677">
        <v>0</v>
      </c>
      <c r="V193" s="673">
        <v>0</v>
      </c>
      <c r="W193" s="786">
        <f t="shared" si="114"/>
        <v>0</v>
      </c>
      <c r="X193" s="677">
        <v>0</v>
      </c>
      <c r="Y193" s="673">
        <v>0</v>
      </c>
      <c r="Z193" s="786">
        <f t="shared" si="115"/>
        <v>0</v>
      </c>
      <c r="AA193" s="677">
        <v>0</v>
      </c>
      <c r="AB193" s="673">
        <v>0</v>
      </c>
      <c r="AC193" s="786">
        <f t="shared" si="116"/>
        <v>0</v>
      </c>
      <c r="AD193" s="674">
        <v>0</v>
      </c>
      <c r="AE193" s="801" t="str">
        <f t="shared" si="105"/>
        <v>OK</v>
      </c>
      <c r="AF193" s="801" t="str">
        <f t="shared" si="105"/>
        <v>OK</v>
      </c>
      <c r="AG193" s="801" t="str">
        <f t="shared" si="106"/>
        <v>OK</v>
      </c>
      <c r="AH193" s="801" t="str">
        <f t="shared" si="106"/>
        <v>OK</v>
      </c>
    </row>
    <row r="194" spans="1:34" ht="22.5" customHeight="1">
      <c r="A194" s="1430" t="s">
        <v>1730</v>
      </c>
      <c r="B194" s="1296"/>
      <c r="C194" s="598">
        <v>6</v>
      </c>
      <c r="D194" s="795">
        <f t="shared" si="107"/>
        <v>0</v>
      </c>
      <c r="E194" s="786">
        <f t="shared" si="108"/>
        <v>0</v>
      </c>
      <c r="F194" s="796">
        <f t="shared" si="108"/>
        <v>0</v>
      </c>
      <c r="G194" s="677">
        <v>0</v>
      </c>
      <c r="H194" s="786">
        <f t="shared" si="109"/>
        <v>0</v>
      </c>
      <c r="I194" s="677">
        <v>0</v>
      </c>
      <c r="J194" s="673">
        <v>0</v>
      </c>
      <c r="K194" s="786">
        <f t="shared" si="110"/>
        <v>0</v>
      </c>
      <c r="L194" s="677">
        <v>0</v>
      </c>
      <c r="M194" s="673">
        <v>0</v>
      </c>
      <c r="N194" s="786">
        <f t="shared" si="111"/>
        <v>0</v>
      </c>
      <c r="O194" s="677">
        <v>0</v>
      </c>
      <c r="P194" s="673">
        <v>0</v>
      </c>
      <c r="Q194" s="786">
        <f t="shared" si="112"/>
        <v>0</v>
      </c>
      <c r="R194" s="677">
        <v>0</v>
      </c>
      <c r="S194" s="673">
        <v>0</v>
      </c>
      <c r="T194" s="786">
        <f t="shared" si="113"/>
        <v>0</v>
      </c>
      <c r="U194" s="677">
        <v>0</v>
      </c>
      <c r="V194" s="673">
        <v>0</v>
      </c>
      <c r="W194" s="786">
        <f t="shared" si="114"/>
        <v>0</v>
      </c>
      <c r="X194" s="677">
        <v>0</v>
      </c>
      <c r="Y194" s="673">
        <v>0</v>
      </c>
      <c r="Z194" s="786">
        <f t="shared" si="115"/>
        <v>0</v>
      </c>
      <c r="AA194" s="677">
        <v>0</v>
      </c>
      <c r="AB194" s="673">
        <v>0</v>
      </c>
      <c r="AC194" s="786">
        <f t="shared" si="116"/>
        <v>0</v>
      </c>
      <c r="AD194" s="674">
        <v>0</v>
      </c>
      <c r="AE194" s="801" t="str">
        <f t="shared" si="105"/>
        <v>OK</v>
      </c>
      <c r="AF194" s="801" t="str">
        <f t="shared" si="105"/>
        <v>OK</v>
      </c>
      <c r="AG194" s="801" t="str">
        <f t="shared" si="106"/>
        <v>OK</v>
      </c>
      <c r="AH194" s="801" t="str">
        <f t="shared" si="106"/>
        <v>OK</v>
      </c>
    </row>
    <row r="195" spans="1:34" ht="22.5" customHeight="1">
      <c r="A195" s="1430" t="s">
        <v>1731</v>
      </c>
      <c r="B195" s="1296"/>
      <c r="C195" s="915">
        <v>7</v>
      </c>
      <c r="D195" s="795">
        <f t="shared" si="107"/>
        <v>0</v>
      </c>
      <c r="E195" s="786">
        <f t="shared" si="108"/>
        <v>0</v>
      </c>
      <c r="F195" s="796">
        <f t="shared" si="108"/>
        <v>0</v>
      </c>
      <c r="G195" s="939">
        <v>0</v>
      </c>
      <c r="H195" s="786">
        <f t="shared" si="109"/>
        <v>0</v>
      </c>
      <c r="I195" s="939">
        <v>0</v>
      </c>
      <c r="J195" s="916">
        <v>0</v>
      </c>
      <c r="K195" s="786">
        <f t="shared" si="110"/>
        <v>0</v>
      </c>
      <c r="L195" s="677">
        <v>0</v>
      </c>
      <c r="M195" s="673">
        <v>0</v>
      </c>
      <c r="N195" s="786">
        <f t="shared" si="111"/>
        <v>0</v>
      </c>
      <c r="O195" s="677">
        <v>0</v>
      </c>
      <c r="P195" s="673">
        <v>0</v>
      </c>
      <c r="Q195" s="786">
        <f t="shared" si="112"/>
        <v>0</v>
      </c>
      <c r="R195" s="677">
        <v>0</v>
      </c>
      <c r="S195" s="673">
        <v>0</v>
      </c>
      <c r="T195" s="786">
        <f t="shared" si="113"/>
        <v>0</v>
      </c>
      <c r="U195" s="677">
        <v>0</v>
      </c>
      <c r="V195" s="673">
        <v>0</v>
      </c>
      <c r="W195" s="786">
        <f t="shared" si="114"/>
        <v>0</v>
      </c>
      <c r="X195" s="677">
        <v>0</v>
      </c>
      <c r="Y195" s="673">
        <v>0</v>
      </c>
      <c r="Z195" s="786">
        <f t="shared" si="115"/>
        <v>0</v>
      </c>
      <c r="AA195" s="677">
        <v>0</v>
      </c>
      <c r="AB195" s="673">
        <v>0</v>
      </c>
      <c r="AC195" s="786">
        <f t="shared" si="116"/>
        <v>0</v>
      </c>
      <c r="AD195" s="674">
        <v>0</v>
      </c>
      <c r="AE195" s="801" t="str">
        <f t="shared" si="105"/>
        <v>OK</v>
      </c>
      <c r="AF195" s="801" t="str">
        <f t="shared" si="105"/>
        <v>OK</v>
      </c>
      <c r="AG195" s="801" t="str">
        <f t="shared" si="106"/>
        <v>OK</v>
      </c>
      <c r="AH195" s="801" t="str">
        <f t="shared" si="106"/>
        <v>OK</v>
      </c>
    </row>
    <row r="196" spans="1:34" ht="22.5" customHeight="1">
      <c r="A196" s="1430" t="s">
        <v>1732</v>
      </c>
      <c r="B196" s="1296"/>
      <c r="C196" s="598">
        <v>8</v>
      </c>
      <c r="D196" s="795">
        <f t="shared" si="107"/>
        <v>0</v>
      </c>
      <c r="E196" s="786">
        <f t="shared" si="108"/>
        <v>0</v>
      </c>
      <c r="F196" s="796">
        <f t="shared" si="108"/>
        <v>0</v>
      </c>
      <c r="G196" s="677">
        <v>0</v>
      </c>
      <c r="H196" s="786">
        <f t="shared" si="109"/>
        <v>0</v>
      </c>
      <c r="I196" s="677">
        <v>0</v>
      </c>
      <c r="J196" s="673">
        <v>0</v>
      </c>
      <c r="K196" s="786">
        <f t="shared" si="110"/>
        <v>0</v>
      </c>
      <c r="L196" s="677">
        <v>0</v>
      </c>
      <c r="M196" s="673">
        <v>0</v>
      </c>
      <c r="N196" s="786">
        <f t="shared" si="111"/>
        <v>0</v>
      </c>
      <c r="O196" s="677">
        <v>0</v>
      </c>
      <c r="P196" s="673">
        <v>0</v>
      </c>
      <c r="Q196" s="786">
        <f t="shared" si="112"/>
        <v>0</v>
      </c>
      <c r="R196" s="677">
        <v>0</v>
      </c>
      <c r="S196" s="673">
        <v>0</v>
      </c>
      <c r="T196" s="786">
        <f t="shared" si="113"/>
        <v>0</v>
      </c>
      <c r="U196" s="677">
        <v>0</v>
      </c>
      <c r="V196" s="673">
        <v>0</v>
      </c>
      <c r="W196" s="786">
        <f t="shared" si="114"/>
        <v>0</v>
      </c>
      <c r="X196" s="677">
        <v>0</v>
      </c>
      <c r="Y196" s="673">
        <v>0</v>
      </c>
      <c r="Z196" s="786">
        <f t="shared" si="115"/>
        <v>0</v>
      </c>
      <c r="AA196" s="677">
        <v>0</v>
      </c>
      <c r="AB196" s="673">
        <v>0</v>
      </c>
      <c r="AC196" s="786">
        <f t="shared" si="116"/>
        <v>0</v>
      </c>
      <c r="AD196" s="674">
        <v>0</v>
      </c>
      <c r="AE196" s="801" t="str">
        <f t="shared" si="105"/>
        <v>OK</v>
      </c>
      <c r="AF196" s="801" t="str">
        <f t="shared" si="105"/>
        <v>OK</v>
      </c>
      <c r="AG196" s="801" t="str">
        <f t="shared" si="106"/>
        <v>OK</v>
      </c>
      <c r="AH196" s="801" t="str">
        <f t="shared" si="106"/>
        <v>OK</v>
      </c>
    </row>
    <row r="197" spans="1:34" ht="22.5" customHeight="1">
      <c r="A197" s="1430" t="s">
        <v>1733</v>
      </c>
      <c r="B197" s="1296"/>
      <c r="C197" s="598">
        <v>9</v>
      </c>
      <c r="D197" s="795">
        <f t="shared" si="107"/>
        <v>0</v>
      </c>
      <c r="E197" s="786">
        <f t="shared" si="108"/>
        <v>0</v>
      </c>
      <c r="F197" s="796">
        <f t="shared" si="108"/>
        <v>0</v>
      </c>
      <c r="G197" s="677">
        <v>0</v>
      </c>
      <c r="H197" s="786">
        <f t="shared" si="109"/>
        <v>0</v>
      </c>
      <c r="I197" s="677">
        <v>0</v>
      </c>
      <c r="J197" s="673">
        <v>0</v>
      </c>
      <c r="K197" s="786">
        <f t="shared" si="110"/>
        <v>0</v>
      </c>
      <c r="L197" s="677">
        <v>0</v>
      </c>
      <c r="M197" s="673">
        <v>0</v>
      </c>
      <c r="N197" s="786">
        <f t="shared" si="111"/>
        <v>0</v>
      </c>
      <c r="O197" s="677">
        <v>0</v>
      </c>
      <c r="P197" s="673">
        <v>0</v>
      </c>
      <c r="Q197" s="786">
        <f t="shared" si="112"/>
        <v>0</v>
      </c>
      <c r="R197" s="677">
        <v>0</v>
      </c>
      <c r="S197" s="673">
        <v>0</v>
      </c>
      <c r="T197" s="786">
        <f t="shared" si="113"/>
        <v>0</v>
      </c>
      <c r="U197" s="677">
        <v>0</v>
      </c>
      <c r="V197" s="673">
        <v>0</v>
      </c>
      <c r="W197" s="786">
        <f t="shared" si="114"/>
        <v>0</v>
      </c>
      <c r="X197" s="677">
        <v>0</v>
      </c>
      <c r="Y197" s="673">
        <v>0</v>
      </c>
      <c r="Z197" s="786">
        <f t="shared" si="115"/>
        <v>0</v>
      </c>
      <c r="AA197" s="677">
        <v>0</v>
      </c>
      <c r="AB197" s="673">
        <v>0</v>
      </c>
      <c r="AC197" s="786">
        <f t="shared" si="116"/>
        <v>0</v>
      </c>
      <c r="AD197" s="674">
        <v>0</v>
      </c>
      <c r="AE197" s="801" t="str">
        <f t="shared" si="105"/>
        <v>OK</v>
      </c>
      <c r="AF197" s="801" t="str">
        <f t="shared" si="105"/>
        <v>OK</v>
      </c>
      <c r="AG197" s="801" t="str">
        <f t="shared" si="106"/>
        <v>OK</v>
      </c>
      <c r="AH197" s="801" t="str">
        <f t="shared" si="106"/>
        <v>OK</v>
      </c>
    </row>
    <row r="198" spans="1:34" ht="22.5" customHeight="1">
      <c r="A198" s="1430" t="s">
        <v>1734</v>
      </c>
      <c r="B198" s="1296"/>
      <c r="C198" s="598">
        <v>10</v>
      </c>
      <c r="D198" s="795">
        <f t="shared" si="107"/>
        <v>0</v>
      </c>
      <c r="E198" s="786">
        <f t="shared" si="108"/>
        <v>0</v>
      </c>
      <c r="F198" s="796">
        <f t="shared" si="108"/>
        <v>0</v>
      </c>
      <c r="G198" s="677">
        <v>0</v>
      </c>
      <c r="H198" s="786">
        <f t="shared" si="109"/>
        <v>0</v>
      </c>
      <c r="I198" s="677">
        <v>0</v>
      </c>
      <c r="J198" s="673">
        <v>0</v>
      </c>
      <c r="K198" s="786">
        <f t="shared" si="110"/>
        <v>0</v>
      </c>
      <c r="L198" s="677">
        <v>0</v>
      </c>
      <c r="M198" s="673">
        <v>0</v>
      </c>
      <c r="N198" s="786">
        <f t="shared" si="111"/>
        <v>0</v>
      </c>
      <c r="O198" s="677">
        <v>0</v>
      </c>
      <c r="P198" s="673">
        <v>0</v>
      </c>
      <c r="Q198" s="786">
        <f t="shared" si="112"/>
        <v>0</v>
      </c>
      <c r="R198" s="677">
        <v>0</v>
      </c>
      <c r="S198" s="673">
        <v>0</v>
      </c>
      <c r="T198" s="786">
        <f t="shared" si="113"/>
        <v>0</v>
      </c>
      <c r="U198" s="677">
        <v>0</v>
      </c>
      <c r="V198" s="673">
        <v>0</v>
      </c>
      <c r="W198" s="786">
        <f t="shared" si="114"/>
        <v>0</v>
      </c>
      <c r="X198" s="677">
        <v>0</v>
      </c>
      <c r="Y198" s="673">
        <v>0</v>
      </c>
      <c r="Z198" s="786">
        <f t="shared" si="115"/>
        <v>0</v>
      </c>
      <c r="AA198" s="677">
        <v>0</v>
      </c>
      <c r="AB198" s="673">
        <v>0</v>
      </c>
      <c r="AC198" s="786">
        <f t="shared" si="116"/>
        <v>0</v>
      </c>
      <c r="AD198" s="674">
        <v>0</v>
      </c>
      <c r="AE198" s="801" t="str">
        <f t="shared" si="105"/>
        <v>OK</v>
      </c>
      <c r="AF198" s="801" t="str">
        <f t="shared" si="105"/>
        <v>OK</v>
      </c>
      <c r="AG198" s="801" t="str">
        <f t="shared" si="106"/>
        <v>OK</v>
      </c>
      <c r="AH198" s="801" t="str">
        <f t="shared" si="106"/>
        <v>OK</v>
      </c>
    </row>
    <row r="199" spans="1:34" ht="22.5" customHeight="1">
      <c r="A199" s="1430" t="s">
        <v>1735</v>
      </c>
      <c r="B199" s="1296"/>
      <c r="C199" s="598">
        <v>11</v>
      </c>
      <c r="D199" s="795">
        <f t="shared" si="107"/>
        <v>0</v>
      </c>
      <c r="E199" s="786">
        <f t="shared" si="108"/>
        <v>0</v>
      </c>
      <c r="F199" s="796">
        <f t="shared" si="108"/>
        <v>0</v>
      </c>
      <c r="G199" s="677">
        <v>0</v>
      </c>
      <c r="H199" s="786">
        <f t="shared" si="109"/>
        <v>0</v>
      </c>
      <c r="I199" s="677">
        <v>0</v>
      </c>
      <c r="J199" s="673">
        <v>0</v>
      </c>
      <c r="K199" s="786">
        <f t="shared" si="110"/>
        <v>0</v>
      </c>
      <c r="L199" s="677">
        <v>0</v>
      </c>
      <c r="M199" s="673">
        <v>0</v>
      </c>
      <c r="N199" s="786">
        <f t="shared" si="111"/>
        <v>0</v>
      </c>
      <c r="O199" s="677">
        <v>0</v>
      </c>
      <c r="P199" s="673">
        <v>0</v>
      </c>
      <c r="Q199" s="786">
        <f t="shared" si="112"/>
        <v>0</v>
      </c>
      <c r="R199" s="677">
        <v>0</v>
      </c>
      <c r="S199" s="673">
        <v>0</v>
      </c>
      <c r="T199" s="786">
        <f t="shared" si="113"/>
        <v>0</v>
      </c>
      <c r="U199" s="677">
        <v>0</v>
      </c>
      <c r="V199" s="673">
        <v>0</v>
      </c>
      <c r="W199" s="786">
        <f t="shared" si="114"/>
        <v>0</v>
      </c>
      <c r="X199" s="677">
        <v>0</v>
      </c>
      <c r="Y199" s="673">
        <v>0</v>
      </c>
      <c r="Z199" s="786">
        <f t="shared" si="115"/>
        <v>0</v>
      </c>
      <c r="AA199" s="677">
        <v>0</v>
      </c>
      <c r="AB199" s="673">
        <v>0</v>
      </c>
      <c r="AC199" s="786">
        <f t="shared" si="116"/>
        <v>0</v>
      </c>
      <c r="AD199" s="674">
        <v>0</v>
      </c>
      <c r="AE199" s="801" t="str">
        <f t="shared" si="105"/>
        <v>OK</v>
      </c>
      <c r="AF199" s="801" t="str">
        <f t="shared" si="105"/>
        <v>OK</v>
      </c>
      <c r="AG199" s="801" t="str">
        <f t="shared" si="106"/>
        <v>OK</v>
      </c>
      <c r="AH199" s="801" t="str">
        <f t="shared" si="106"/>
        <v>OK</v>
      </c>
    </row>
    <row r="200" spans="1:34" ht="22.5" customHeight="1">
      <c r="A200" s="1430" t="s">
        <v>1736</v>
      </c>
      <c r="B200" s="1296"/>
      <c r="C200" s="598">
        <v>12</v>
      </c>
      <c r="D200" s="795">
        <f t="shared" si="107"/>
        <v>0</v>
      </c>
      <c r="E200" s="786">
        <f t="shared" si="108"/>
        <v>0</v>
      </c>
      <c r="F200" s="796">
        <f t="shared" si="108"/>
        <v>0</v>
      </c>
      <c r="G200" s="677">
        <v>0</v>
      </c>
      <c r="H200" s="786">
        <f t="shared" si="109"/>
        <v>0</v>
      </c>
      <c r="I200" s="677">
        <v>0</v>
      </c>
      <c r="J200" s="673">
        <v>0</v>
      </c>
      <c r="K200" s="786">
        <f t="shared" si="110"/>
        <v>0</v>
      </c>
      <c r="L200" s="677">
        <v>0</v>
      </c>
      <c r="M200" s="673">
        <v>0</v>
      </c>
      <c r="N200" s="786">
        <f t="shared" si="111"/>
        <v>0</v>
      </c>
      <c r="O200" s="677">
        <v>0</v>
      </c>
      <c r="P200" s="673">
        <v>0</v>
      </c>
      <c r="Q200" s="786">
        <f t="shared" si="112"/>
        <v>0</v>
      </c>
      <c r="R200" s="677">
        <v>0</v>
      </c>
      <c r="S200" s="673">
        <v>0</v>
      </c>
      <c r="T200" s="786">
        <f t="shared" si="113"/>
        <v>0</v>
      </c>
      <c r="U200" s="677">
        <v>0</v>
      </c>
      <c r="V200" s="673">
        <v>0</v>
      </c>
      <c r="W200" s="786">
        <f t="shared" si="114"/>
        <v>0</v>
      </c>
      <c r="X200" s="677">
        <v>0</v>
      </c>
      <c r="Y200" s="673">
        <v>0</v>
      </c>
      <c r="Z200" s="786">
        <f t="shared" si="115"/>
        <v>0</v>
      </c>
      <c r="AA200" s="677">
        <v>0</v>
      </c>
      <c r="AB200" s="673">
        <v>0</v>
      </c>
      <c r="AC200" s="786">
        <f t="shared" si="116"/>
        <v>0</v>
      </c>
      <c r="AD200" s="674">
        <v>0</v>
      </c>
      <c r="AE200" s="801" t="str">
        <f t="shared" si="105"/>
        <v>OK</v>
      </c>
      <c r="AF200" s="801" t="str">
        <f t="shared" si="105"/>
        <v>OK</v>
      </c>
      <c r="AG200" s="801" t="str">
        <f t="shared" si="106"/>
        <v>OK</v>
      </c>
      <c r="AH200" s="801" t="str">
        <f t="shared" si="106"/>
        <v>OK</v>
      </c>
    </row>
    <row r="201" spans="1:34" ht="22.5" customHeight="1">
      <c r="A201" s="1430" t="s">
        <v>1737</v>
      </c>
      <c r="B201" s="1296"/>
      <c r="C201" s="598">
        <v>13</v>
      </c>
      <c r="D201" s="795">
        <f t="shared" si="107"/>
        <v>0</v>
      </c>
      <c r="E201" s="786">
        <f t="shared" si="108"/>
        <v>0</v>
      </c>
      <c r="F201" s="796">
        <f t="shared" si="108"/>
        <v>0</v>
      </c>
      <c r="G201" s="677">
        <v>0</v>
      </c>
      <c r="H201" s="786">
        <f t="shared" si="109"/>
        <v>0</v>
      </c>
      <c r="I201" s="677">
        <v>0</v>
      </c>
      <c r="J201" s="673">
        <v>0</v>
      </c>
      <c r="K201" s="786">
        <f t="shared" si="110"/>
        <v>0</v>
      </c>
      <c r="L201" s="677">
        <v>0</v>
      </c>
      <c r="M201" s="673">
        <v>0</v>
      </c>
      <c r="N201" s="786">
        <f t="shared" si="111"/>
        <v>0</v>
      </c>
      <c r="O201" s="677">
        <v>0</v>
      </c>
      <c r="P201" s="673">
        <v>0</v>
      </c>
      <c r="Q201" s="786">
        <f t="shared" si="112"/>
        <v>0</v>
      </c>
      <c r="R201" s="677">
        <v>0</v>
      </c>
      <c r="S201" s="673">
        <v>0</v>
      </c>
      <c r="T201" s="786">
        <f t="shared" si="113"/>
        <v>0</v>
      </c>
      <c r="U201" s="677">
        <v>0</v>
      </c>
      <c r="V201" s="673">
        <v>0</v>
      </c>
      <c r="W201" s="786">
        <f t="shared" si="114"/>
        <v>0</v>
      </c>
      <c r="X201" s="677">
        <v>0</v>
      </c>
      <c r="Y201" s="673">
        <v>0</v>
      </c>
      <c r="Z201" s="786">
        <f t="shared" si="115"/>
        <v>0</v>
      </c>
      <c r="AA201" s="677">
        <v>0</v>
      </c>
      <c r="AB201" s="673">
        <v>0</v>
      </c>
      <c r="AC201" s="786">
        <f t="shared" si="116"/>
        <v>0</v>
      </c>
      <c r="AD201" s="674">
        <v>0</v>
      </c>
      <c r="AE201" s="801" t="str">
        <f t="shared" si="105"/>
        <v>OK</v>
      </c>
      <c r="AF201" s="801" t="str">
        <f t="shared" si="105"/>
        <v>OK</v>
      </c>
      <c r="AG201" s="801" t="str">
        <f t="shared" si="106"/>
        <v>OK</v>
      </c>
      <c r="AH201" s="801" t="str">
        <f t="shared" si="106"/>
        <v>OK</v>
      </c>
    </row>
    <row r="202" spans="1:34" ht="22.5" customHeight="1">
      <c r="A202" s="1430" t="s">
        <v>1738</v>
      </c>
      <c r="B202" s="1296"/>
      <c r="C202" s="598">
        <v>14</v>
      </c>
      <c r="D202" s="795">
        <f t="shared" si="107"/>
        <v>0</v>
      </c>
      <c r="E202" s="786">
        <f t="shared" si="108"/>
        <v>0</v>
      </c>
      <c r="F202" s="796">
        <f t="shared" si="108"/>
        <v>0</v>
      </c>
      <c r="G202" s="677">
        <v>0</v>
      </c>
      <c r="H202" s="786">
        <f t="shared" si="109"/>
        <v>0</v>
      </c>
      <c r="I202" s="677">
        <v>0</v>
      </c>
      <c r="J202" s="673">
        <v>0</v>
      </c>
      <c r="K202" s="786">
        <f t="shared" si="110"/>
        <v>0</v>
      </c>
      <c r="L202" s="677">
        <v>0</v>
      </c>
      <c r="M202" s="673">
        <v>0</v>
      </c>
      <c r="N202" s="786">
        <f t="shared" si="111"/>
        <v>0</v>
      </c>
      <c r="O202" s="677">
        <v>0</v>
      </c>
      <c r="P202" s="673">
        <v>0</v>
      </c>
      <c r="Q202" s="786">
        <f t="shared" si="112"/>
        <v>0</v>
      </c>
      <c r="R202" s="677">
        <v>0</v>
      </c>
      <c r="S202" s="673">
        <v>0</v>
      </c>
      <c r="T202" s="786">
        <f t="shared" si="113"/>
        <v>0</v>
      </c>
      <c r="U202" s="677">
        <v>0</v>
      </c>
      <c r="V202" s="673">
        <v>0</v>
      </c>
      <c r="W202" s="786">
        <f t="shared" si="114"/>
        <v>0</v>
      </c>
      <c r="X202" s="677">
        <v>0</v>
      </c>
      <c r="Y202" s="673">
        <v>0</v>
      </c>
      <c r="Z202" s="786">
        <f t="shared" si="115"/>
        <v>0</v>
      </c>
      <c r="AA202" s="677">
        <v>0</v>
      </c>
      <c r="AB202" s="673">
        <v>0</v>
      </c>
      <c r="AC202" s="786">
        <f t="shared" si="116"/>
        <v>0</v>
      </c>
      <c r="AD202" s="674">
        <v>0</v>
      </c>
      <c r="AE202" s="801" t="str">
        <f t="shared" si="105"/>
        <v>OK</v>
      </c>
      <c r="AF202" s="801" t="str">
        <f t="shared" si="105"/>
        <v>OK</v>
      </c>
      <c r="AG202" s="801" t="str">
        <f t="shared" si="106"/>
        <v>OK</v>
      </c>
      <c r="AH202" s="801" t="str">
        <f t="shared" si="106"/>
        <v>OK</v>
      </c>
    </row>
    <row r="203" spans="1:34" ht="22.5" customHeight="1">
      <c r="A203" s="1430" t="s">
        <v>1739</v>
      </c>
      <c r="B203" s="1296"/>
      <c r="C203" s="598">
        <v>15</v>
      </c>
      <c r="D203" s="795">
        <f t="shared" si="107"/>
        <v>0</v>
      </c>
      <c r="E203" s="786">
        <f t="shared" si="108"/>
        <v>0</v>
      </c>
      <c r="F203" s="796">
        <f t="shared" si="108"/>
        <v>0</v>
      </c>
      <c r="G203" s="677">
        <v>0</v>
      </c>
      <c r="H203" s="786">
        <f t="shared" si="109"/>
        <v>0</v>
      </c>
      <c r="I203" s="677">
        <v>0</v>
      </c>
      <c r="J203" s="673">
        <v>0</v>
      </c>
      <c r="K203" s="786">
        <f t="shared" si="110"/>
        <v>0</v>
      </c>
      <c r="L203" s="677">
        <v>0</v>
      </c>
      <c r="M203" s="673">
        <v>0</v>
      </c>
      <c r="N203" s="786">
        <f t="shared" si="111"/>
        <v>0</v>
      </c>
      <c r="O203" s="677">
        <v>0</v>
      </c>
      <c r="P203" s="673">
        <v>0</v>
      </c>
      <c r="Q203" s="786">
        <f t="shared" si="112"/>
        <v>0</v>
      </c>
      <c r="R203" s="677">
        <v>0</v>
      </c>
      <c r="S203" s="673">
        <v>0</v>
      </c>
      <c r="T203" s="786">
        <f t="shared" si="113"/>
        <v>0</v>
      </c>
      <c r="U203" s="677">
        <v>0</v>
      </c>
      <c r="V203" s="673">
        <v>0</v>
      </c>
      <c r="W203" s="786">
        <f t="shared" si="114"/>
        <v>0</v>
      </c>
      <c r="X203" s="677">
        <v>0</v>
      </c>
      <c r="Y203" s="673">
        <v>0</v>
      </c>
      <c r="Z203" s="786">
        <f t="shared" si="115"/>
        <v>0</v>
      </c>
      <c r="AA203" s="677">
        <v>0</v>
      </c>
      <c r="AB203" s="673">
        <v>0</v>
      </c>
      <c r="AC203" s="786">
        <f t="shared" si="116"/>
        <v>0</v>
      </c>
      <c r="AD203" s="674">
        <v>0</v>
      </c>
      <c r="AE203" s="801" t="str">
        <f t="shared" si="105"/>
        <v>OK</v>
      </c>
      <c r="AF203" s="801" t="str">
        <f t="shared" si="105"/>
        <v>OK</v>
      </c>
      <c r="AG203" s="801" t="str">
        <f t="shared" si="106"/>
        <v>OK</v>
      </c>
      <c r="AH203" s="801" t="str">
        <f t="shared" si="106"/>
        <v>OK</v>
      </c>
    </row>
    <row r="204" spans="1:34" ht="22.5" customHeight="1">
      <c r="A204" s="1430" t="s">
        <v>1740</v>
      </c>
      <c r="B204" s="1296"/>
      <c r="C204" s="598">
        <v>16</v>
      </c>
      <c r="D204" s="795">
        <f t="shared" si="107"/>
        <v>0</v>
      </c>
      <c r="E204" s="786">
        <f t="shared" si="108"/>
        <v>0</v>
      </c>
      <c r="F204" s="796">
        <f t="shared" si="108"/>
        <v>0</v>
      </c>
      <c r="G204" s="677">
        <v>0</v>
      </c>
      <c r="H204" s="786">
        <f t="shared" si="109"/>
        <v>0</v>
      </c>
      <c r="I204" s="677">
        <v>0</v>
      </c>
      <c r="J204" s="673">
        <v>0</v>
      </c>
      <c r="K204" s="786">
        <f t="shared" si="110"/>
        <v>0</v>
      </c>
      <c r="L204" s="677">
        <v>0</v>
      </c>
      <c r="M204" s="673">
        <v>0</v>
      </c>
      <c r="N204" s="786">
        <f t="shared" si="111"/>
        <v>0</v>
      </c>
      <c r="O204" s="677">
        <v>0</v>
      </c>
      <c r="P204" s="673">
        <v>0</v>
      </c>
      <c r="Q204" s="786">
        <f t="shared" si="112"/>
        <v>0</v>
      </c>
      <c r="R204" s="677">
        <v>0</v>
      </c>
      <c r="S204" s="673">
        <v>0</v>
      </c>
      <c r="T204" s="786">
        <f t="shared" si="113"/>
        <v>0</v>
      </c>
      <c r="U204" s="677">
        <v>0</v>
      </c>
      <c r="V204" s="673">
        <v>0</v>
      </c>
      <c r="W204" s="786">
        <f t="shared" si="114"/>
        <v>0</v>
      </c>
      <c r="X204" s="677">
        <v>0</v>
      </c>
      <c r="Y204" s="673">
        <v>0</v>
      </c>
      <c r="Z204" s="786">
        <f t="shared" si="115"/>
        <v>0</v>
      </c>
      <c r="AA204" s="677">
        <v>0</v>
      </c>
      <c r="AB204" s="673">
        <v>0</v>
      </c>
      <c r="AC204" s="786">
        <f t="shared" si="116"/>
        <v>0</v>
      </c>
      <c r="AD204" s="674">
        <v>0</v>
      </c>
      <c r="AE204" s="801" t="str">
        <f t="shared" si="105"/>
        <v>OK</v>
      </c>
      <c r="AF204" s="801" t="str">
        <f t="shared" si="105"/>
        <v>OK</v>
      </c>
      <c r="AG204" s="801" t="str">
        <f t="shared" si="106"/>
        <v>OK</v>
      </c>
      <c r="AH204" s="801" t="str">
        <f t="shared" si="106"/>
        <v>OK</v>
      </c>
    </row>
    <row r="205" spans="1:34" ht="22.5" customHeight="1">
      <c r="A205" s="1430" t="s">
        <v>1741</v>
      </c>
      <c r="B205" s="1296"/>
      <c r="C205" s="598">
        <v>17</v>
      </c>
      <c r="D205" s="795">
        <f t="shared" si="107"/>
        <v>0</v>
      </c>
      <c r="E205" s="786">
        <f t="shared" si="108"/>
        <v>0</v>
      </c>
      <c r="F205" s="796">
        <f t="shared" si="108"/>
        <v>0</v>
      </c>
      <c r="G205" s="677">
        <v>0</v>
      </c>
      <c r="H205" s="786">
        <f t="shared" si="109"/>
        <v>0</v>
      </c>
      <c r="I205" s="677">
        <v>0</v>
      </c>
      <c r="J205" s="673">
        <v>0</v>
      </c>
      <c r="K205" s="786">
        <f t="shared" si="110"/>
        <v>0</v>
      </c>
      <c r="L205" s="677">
        <v>0</v>
      </c>
      <c r="M205" s="673">
        <v>0</v>
      </c>
      <c r="N205" s="786">
        <f t="shared" si="111"/>
        <v>0</v>
      </c>
      <c r="O205" s="677">
        <v>0</v>
      </c>
      <c r="P205" s="673">
        <v>0</v>
      </c>
      <c r="Q205" s="786">
        <f t="shared" si="112"/>
        <v>0</v>
      </c>
      <c r="R205" s="677">
        <v>0</v>
      </c>
      <c r="S205" s="673">
        <v>0</v>
      </c>
      <c r="T205" s="786">
        <f t="shared" si="113"/>
        <v>0</v>
      </c>
      <c r="U205" s="677">
        <v>0</v>
      </c>
      <c r="V205" s="673">
        <v>0</v>
      </c>
      <c r="W205" s="786">
        <f t="shared" si="114"/>
        <v>0</v>
      </c>
      <c r="X205" s="677">
        <v>0</v>
      </c>
      <c r="Y205" s="673">
        <v>0</v>
      </c>
      <c r="Z205" s="786">
        <f t="shared" si="115"/>
        <v>0</v>
      </c>
      <c r="AA205" s="677">
        <v>0</v>
      </c>
      <c r="AB205" s="673">
        <v>0</v>
      </c>
      <c r="AC205" s="786">
        <f t="shared" si="116"/>
        <v>0</v>
      </c>
      <c r="AD205" s="674">
        <v>0</v>
      </c>
      <c r="AE205" s="801" t="str">
        <f t="shared" si="105"/>
        <v>OK</v>
      </c>
      <c r="AF205" s="801" t="str">
        <f t="shared" si="105"/>
        <v>OK</v>
      </c>
      <c r="AG205" s="801" t="str">
        <f t="shared" si="106"/>
        <v>OK</v>
      </c>
      <c r="AH205" s="801" t="str">
        <f t="shared" si="106"/>
        <v>OK</v>
      </c>
    </row>
    <row r="206" spans="1:34" ht="22.5" customHeight="1">
      <c r="A206" s="1430" t="s">
        <v>1742</v>
      </c>
      <c r="B206" s="1296"/>
      <c r="C206" s="598">
        <v>18</v>
      </c>
      <c r="D206" s="795">
        <f t="shared" si="107"/>
        <v>0</v>
      </c>
      <c r="E206" s="786">
        <f t="shared" si="108"/>
        <v>0</v>
      </c>
      <c r="F206" s="796">
        <f t="shared" si="108"/>
        <v>0</v>
      </c>
      <c r="G206" s="677">
        <v>0</v>
      </c>
      <c r="H206" s="786">
        <f t="shared" si="109"/>
        <v>0</v>
      </c>
      <c r="I206" s="677">
        <v>0</v>
      </c>
      <c r="J206" s="673">
        <v>0</v>
      </c>
      <c r="K206" s="786">
        <f t="shared" si="110"/>
        <v>0</v>
      </c>
      <c r="L206" s="677">
        <v>0</v>
      </c>
      <c r="M206" s="673">
        <v>0</v>
      </c>
      <c r="N206" s="786">
        <f t="shared" si="111"/>
        <v>0</v>
      </c>
      <c r="O206" s="677">
        <v>0</v>
      </c>
      <c r="P206" s="673">
        <v>0</v>
      </c>
      <c r="Q206" s="786">
        <f t="shared" si="112"/>
        <v>0</v>
      </c>
      <c r="R206" s="677">
        <v>0</v>
      </c>
      <c r="S206" s="673">
        <v>0</v>
      </c>
      <c r="T206" s="786">
        <f t="shared" si="113"/>
        <v>0</v>
      </c>
      <c r="U206" s="677">
        <v>0</v>
      </c>
      <c r="V206" s="673">
        <v>0</v>
      </c>
      <c r="W206" s="786">
        <f t="shared" si="114"/>
        <v>0</v>
      </c>
      <c r="X206" s="677">
        <v>0</v>
      </c>
      <c r="Y206" s="673">
        <v>0</v>
      </c>
      <c r="Z206" s="786">
        <f t="shared" si="115"/>
        <v>0</v>
      </c>
      <c r="AA206" s="677">
        <v>0</v>
      </c>
      <c r="AB206" s="673">
        <v>0</v>
      </c>
      <c r="AC206" s="786">
        <f t="shared" si="116"/>
        <v>0</v>
      </c>
      <c r="AD206" s="674">
        <v>0</v>
      </c>
      <c r="AE206" s="801" t="str">
        <f t="shared" si="105"/>
        <v>OK</v>
      </c>
      <c r="AF206" s="801" t="str">
        <f t="shared" si="105"/>
        <v>OK</v>
      </c>
      <c r="AG206" s="801" t="str">
        <f t="shared" si="106"/>
        <v>OK</v>
      </c>
      <c r="AH206" s="801" t="str">
        <f t="shared" si="106"/>
        <v>OK</v>
      </c>
    </row>
    <row r="207" spans="1:34" ht="22.5" customHeight="1">
      <c r="A207" s="1430" t="s">
        <v>1743</v>
      </c>
      <c r="B207" s="1296"/>
      <c r="C207" s="598">
        <v>19</v>
      </c>
      <c r="D207" s="795">
        <f t="shared" si="107"/>
        <v>0</v>
      </c>
      <c r="E207" s="786">
        <f t="shared" si="108"/>
        <v>0</v>
      </c>
      <c r="F207" s="796">
        <f t="shared" si="108"/>
        <v>0</v>
      </c>
      <c r="G207" s="677">
        <v>0</v>
      </c>
      <c r="H207" s="786">
        <f t="shared" si="109"/>
        <v>0</v>
      </c>
      <c r="I207" s="677">
        <v>0</v>
      </c>
      <c r="J207" s="673">
        <v>0</v>
      </c>
      <c r="K207" s="786">
        <f t="shared" si="110"/>
        <v>0</v>
      </c>
      <c r="L207" s="677">
        <v>0</v>
      </c>
      <c r="M207" s="673">
        <v>0</v>
      </c>
      <c r="N207" s="786">
        <f t="shared" si="111"/>
        <v>0</v>
      </c>
      <c r="O207" s="677">
        <v>0</v>
      </c>
      <c r="P207" s="673">
        <v>0</v>
      </c>
      <c r="Q207" s="786">
        <f t="shared" si="112"/>
        <v>0</v>
      </c>
      <c r="R207" s="677">
        <v>0</v>
      </c>
      <c r="S207" s="673">
        <v>0</v>
      </c>
      <c r="T207" s="786">
        <f t="shared" si="113"/>
        <v>0</v>
      </c>
      <c r="U207" s="677">
        <v>0</v>
      </c>
      <c r="V207" s="673">
        <v>0</v>
      </c>
      <c r="W207" s="786">
        <f t="shared" si="114"/>
        <v>0</v>
      </c>
      <c r="X207" s="677">
        <v>0</v>
      </c>
      <c r="Y207" s="673">
        <v>0</v>
      </c>
      <c r="Z207" s="786">
        <f t="shared" si="115"/>
        <v>0</v>
      </c>
      <c r="AA207" s="677">
        <v>0</v>
      </c>
      <c r="AB207" s="673">
        <v>0</v>
      </c>
      <c r="AC207" s="786">
        <f t="shared" si="116"/>
        <v>0</v>
      </c>
      <c r="AD207" s="674">
        <v>0</v>
      </c>
      <c r="AE207" s="801" t="str">
        <f t="shared" si="105"/>
        <v>OK</v>
      </c>
      <c r="AF207" s="801" t="str">
        <f t="shared" si="105"/>
        <v>OK</v>
      </c>
      <c r="AG207" s="801" t="str">
        <f t="shared" si="106"/>
        <v>OK</v>
      </c>
      <c r="AH207" s="801" t="str">
        <f t="shared" si="106"/>
        <v>OK</v>
      </c>
    </row>
    <row r="208" spans="1:34" ht="22.5" customHeight="1">
      <c r="A208" s="1430" t="s">
        <v>1744</v>
      </c>
      <c r="B208" s="1296"/>
      <c r="C208" s="598">
        <v>20</v>
      </c>
      <c r="D208" s="795">
        <f t="shared" si="107"/>
        <v>0</v>
      </c>
      <c r="E208" s="786">
        <f t="shared" si="108"/>
        <v>0</v>
      </c>
      <c r="F208" s="796">
        <f t="shared" si="108"/>
        <v>0</v>
      </c>
      <c r="G208" s="677">
        <v>0</v>
      </c>
      <c r="H208" s="786">
        <f t="shared" si="109"/>
        <v>0</v>
      </c>
      <c r="I208" s="677">
        <v>0</v>
      </c>
      <c r="J208" s="673">
        <v>0</v>
      </c>
      <c r="K208" s="786">
        <f t="shared" si="110"/>
        <v>0</v>
      </c>
      <c r="L208" s="677">
        <v>0</v>
      </c>
      <c r="M208" s="673">
        <v>0</v>
      </c>
      <c r="N208" s="786">
        <f t="shared" si="111"/>
        <v>0</v>
      </c>
      <c r="O208" s="677">
        <v>0</v>
      </c>
      <c r="P208" s="673">
        <v>0</v>
      </c>
      <c r="Q208" s="786">
        <f t="shared" si="112"/>
        <v>0</v>
      </c>
      <c r="R208" s="677">
        <v>0</v>
      </c>
      <c r="S208" s="673">
        <v>0</v>
      </c>
      <c r="T208" s="786">
        <f t="shared" si="113"/>
        <v>0</v>
      </c>
      <c r="U208" s="677">
        <v>0</v>
      </c>
      <c r="V208" s="673">
        <v>0</v>
      </c>
      <c r="W208" s="786">
        <f t="shared" si="114"/>
        <v>0</v>
      </c>
      <c r="X208" s="677">
        <v>0</v>
      </c>
      <c r="Y208" s="673">
        <v>0</v>
      </c>
      <c r="Z208" s="786">
        <f t="shared" si="115"/>
        <v>0</v>
      </c>
      <c r="AA208" s="677">
        <v>0</v>
      </c>
      <c r="AB208" s="673">
        <v>0</v>
      </c>
      <c r="AC208" s="786">
        <f t="shared" si="116"/>
        <v>0</v>
      </c>
      <c r="AD208" s="674">
        <v>0</v>
      </c>
      <c r="AE208" s="801" t="str">
        <f t="shared" si="105"/>
        <v>OK</v>
      </c>
      <c r="AF208" s="801" t="str">
        <f t="shared" si="105"/>
        <v>OK</v>
      </c>
      <c r="AG208" s="801" t="str">
        <f t="shared" si="106"/>
        <v>OK</v>
      </c>
      <c r="AH208" s="801" t="str">
        <f t="shared" si="106"/>
        <v>OK</v>
      </c>
    </row>
    <row r="209" spans="1:34" ht="22.5" customHeight="1">
      <c r="A209" s="1430" t="s">
        <v>1745</v>
      </c>
      <c r="B209" s="1296"/>
      <c r="C209" s="598">
        <v>21</v>
      </c>
      <c r="D209" s="795">
        <f t="shared" si="107"/>
        <v>0</v>
      </c>
      <c r="E209" s="786">
        <f t="shared" si="108"/>
        <v>0</v>
      </c>
      <c r="F209" s="796">
        <f t="shared" si="108"/>
        <v>0</v>
      </c>
      <c r="G209" s="677">
        <v>0</v>
      </c>
      <c r="H209" s="786">
        <f t="shared" si="109"/>
        <v>0</v>
      </c>
      <c r="I209" s="677">
        <v>0</v>
      </c>
      <c r="J209" s="673">
        <v>0</v>
      </c>
      <c r="K209" s="786">
        <f t="shared" si="110"/>
        <v>0</v>
      </c>
      <c r="L209" s="677">
        <v>0</v>
      </c>
      <c r="M209" s="673">
        <v>0</v>
      </c>
      <c r="N209" s="786">
        <f t="shared" si="111"/>
        <v>0</v>
      </c>
      <c r="O209" s="677">
        <v>0</v>
      </c>
      <c r="P209" s="673">
        <v>0</v>
      </c>
      <c r="Q209" s="786">
        <f t="shared" si="112"/>
        <v>0</v>
      </c>
      <c r="R209" s="677">
        <v>0</v>
      </c>
      <c r="S209" s="673">
        <v>0</v>
      </c>
      <c r="T209" s="786">
        <f t="shared" si="113"/>
        <v>0</v>
      </c>
      <c r="U209" s="677">
        <v>0</v>
      </c>
      <c r="V209" s="673">
        <v>0</v>
      </c>
      <c r="W209" s="786">
        <f t="shared" si="114"/>
        <v>0</v>
      </c>
      <c r="X209" s="677">
        <v>0</v>
      </c>
      <c r="Y209" s="673">
        <v>0</v>
      </c>
      <c r="Z209" s="786">
        <f t="shared" si="115"/>
        <v>0</v>
      </c>
      <c r="AA209" s="677">
        <v>0</v>
      </c>
      <c r="AB209" s="673">
        <v>0</v>
      </c>
      <c r="AC209" s="786">
        <f t="shared" si="116"/>
        <v>0</v>
      </c>
      <c r="AD209" s="674">
        <v>0</v>
      </c>
      <c r="AE209" s="801" t="str">
        <f t="shared" si="105"/>
        <v>OK</v>
      </c>
      <c r="AF209" s="801" t="str">
        <f t="shared" si="105"/>
        <v>OK</v>
      </c>
      <c r="AG209" s="801" t="str">
        <f t="shared" si="106"/>
        <v>OK</v>
      </c>
      <c r="AH209" s="801" t="str">
        <f t="shared" si="106"/>
        <v>OK</v>
      </c>
    </row>
    <row r="210" spans="1:34" ht="22.5" customHeight="1">
      <c r="A210" s="1430" t="s">
        <v>1746</v>
      </c>
      <c r="B210" s="1296"/>
      <c r="C210" s="598">
        <v>22</v>
      </c>
      <c r="D210" s="795">
        <f t="shared" si="107"/>
        <v>0</v>
      </c>
      <c r="E210" s="786">
        <f t="shared" si="108"/>
        <v>0</v>
      </c>
      <c r="F210" s="796">
        <f t="shared" si="108"/>
        <v>0</v>
      </c>
      <c r="G210" s="677">
        <v>0</v>
      </c>
      <c r="H210" s="786">
        <f t="shared" si="109"/>
        <v>0</v>
      </c>
      <c r="I210" s="677">
        <v>0</v>
      </c>
      <c r="J210" s="673">
        <v>0</v>
      </c>
      <c r="K210" s="786">
        <f t="shared" si="110"/>
        <v>0</v>
      </c>
      <c r="L210" s="677">
        <v>0</v>
      </c>
      <c r="M210" s="673">
        <v>0</v>
      </c>
      <c r="N210" s="786">
        <f t="shared" si="111"/>
        <v>0</v>
      </c>
      <c r="O210" s="677">
        <v>0</v>
      </c>
      <c r="P210" s="673">
        <v>0</v>
      </c>
      <c r="Q210" s="786">
        <f t="shared" si="112"/>
        <v>0</v>
      </c>
      <c r="R210" s="677">
        <v>0</v>
      </c>
      <c r="S210" s="673">
        <v>0</v>
      </c>
      <c r="T210" s="786">
        <f t="shared" si="113"/>
        <v>0</v>
      </c>
      <c r="U210" s="677">
        <v>0</v>
      </c>
      <c r="V210" s="673">
        <v>0</v>
      </c>
      <c r="W210" s="786">
        <f t="shared" si="114"/>
        <v>0</v>
      </c>
      <c r="X210" s="677">
        <v>0</v>
      </c>
      <c r="Y210" s="673">
        <v>0</v>
      </c>
      <c r="Z210" s="786">
        <f t="shared" si="115"/>
        <v>0</v>
      </c>
      <c r="AA210" s="677">
        <v>0</v>
      </c>
      <c r="AB210" s="673">
        <v>0</v>
      </c>
      <c r="AC210" s="786">
        <f t="shared" si="116"/>
        <v>0</v>
      </c>
      <c r="AD210" s="674">
        <v>0</v>
      </c>
      <c r="AE210" s="801" t="str">
        <f t="shared" si="105"/>
        <v>OK</v>
      </c>
      <c r="AF210" s="801" t="str">
        <f t="shared" si="105"/>
        <v>OK</v>
      </c>
      <c r="AG210" s="801" t="str">
        <f t="shared" si="106"/>
        <v>OK</v>
      </c>
      <c r="AH210" s="801" t="str">
        <f t="shared" si="106"/>
        <v>OK</v>
      </c>
    </row>
    <row r="211" spans="1:34" ht="22.5" customHeight="1">
      <c r="A211" s="1430" t="s">
        <v>1747</v>
      </c>
      <c r="B211" s="1296"/>
      <c r="C211" s="598">
        <v>23</v>
      </c>
      <c r="D211" s="795">
        <f t="shared" si="107"/>
        <v>0</v>
      </c>
      <c r="E211" s="786">
        <f t="shared" si="108"/>
        <v>0</v>
      </c>
      <c r="F211" s="796">
        <f t="shared" si="108"/>
        <v>0</v>
      </c>
      <c r="G211" s="677">
        <v>0</v>
      </c>
      <c r="H211" s="786">
        <f t="shared" si="109"/>
        <v>0</v>
      </c>
      <c r="I211" s="677">
        <v>0</v>
      </c>
      <c r="J211" s="673">
        <v>0</v>
      </c>
      <c r="K211" s="786">
        <f t="shared" si="110"/>
        <v>0</v>
      </c>
      <c r="L211" s="677">
        <v>0</v>
      </c>
      <c r="M211" s="673">
        <v>0</v>
      </c>
      <c r="N211" s="786">
        <f t="shared" si="111"/>
        <v>0</v>
      </c>
      <c r="O211" s="677">
        <v>0</v>
      </c>
      <c r="P211" s="673">
        <v>0</v>
      </c>
      <c r="Q211" s="786">
        <f t="shared" si="112"/>
        <v>0</v>
      </c>
      <c r="R211" s="677">
        <v>0</v>
      </c>
      <c r="S211" s="673">
        <v>0</v>
      </c>
      <c r="T211" s="786">
        <f t="shared" si="113"/>
        <v>0</v>
      </c>
      <c r="U211" s="677">
        <v>0</v>
      </c>
      <c r="V211" s="673">
        <v>0</v>
      </c>
      <c r="W211" s="786">
        <f t="shared" si="114"/>
        <v>0</v>
      </c>
      <c r="X211" s="677">
        <v>0</v>
      </c>
      <c r="Y211" s="673">
        <v>0</v>
      </c>
      <c r="Z211" s="786">
        <f t="shared" si="115"/>
        <v>0</v>
      </c>
      <c r="AA211" s="677">
        <v>0</v>
      </c>
      <c r="AB211" s="673">
        <v>0</v>
      </c>
      <c r="AC211" s="786">
        <f t="shared" si="116"/>
        <v>0</v>
      </c>
      <c r="AD211" s="674">
        <v>0</v>
      </c>
      <c r="AE211" s="801" t="str">
        <f t="shared" si="105"/>
        <v>OK</v>
      </c>
      <c r="AF211" s="801" t="str">
        <f t="shared" si="105"/>
        <v>OK</v>
      </c>
      <c r="AG211" s="801" t="str">
        <f t="shared" si="106"/>
        <v>OK</v>
      </c>
      <c r="AH211" s="801" t="str">
        <f t="shared" si="106"/>
        <v>OK</v>
      </c>
    </row>
    <row r="212" spans="1:34" ht="22.5" customHeight="1">
      <c r="A212" s="1430" t="s">
        <v>1748</v>
      </c>
      <c r="B212" s="1296"/>
      <c r="C212" s="598">
        <v>24</v>
      </c>
      <c r="D212" s="795">
        <f t="shared" si="107"/>
        <v>0</v>
      </c>
      <c r="E212" s="786">
        <f t="shared" si="108"/>
        <v>0</v>
      </c>
      <c r="F212" s="796">
        <f t="shared" si="108"/>
        <v>0</v>
      </c>
      <c r="G212" s="677">
        <v>0</v>
      </c>
      <c r="H212" s="786">
        <f t="shared" si="109"/>
        <v>0</v>
      </c>
      <c r="I212" s="677">
        <v>0</v>
      </c>
      <c r="J212" s="673">
        <v>0</v>
      </c>
      <c r="K212" s="786">
        <f t="shared" si="110"/>
        <v>0</v>
      </c>
      <c r="L212" s="677">
        <v>0</v>
      </c>
      <c r="M212" s="673">
        <v>0</v>
      </c>
      <c r="N212" s="786">
        <f t="shared" si="111"/>
        <v>0</v>
      </c>
      <c r="O212" s="677">
        <v>0</v>
      </c>
      <c r="P212" s="673">
        <v>0</v>
      </c>
      <c r="Q212" s="786">
        <f t="shared" si="112"/>
        <v>0</v>
      </c>
      <c r="R212" s="677">
        <v>0</v>
      </c>
      <c r="S212" s="673">
        <v>0</v>
      </c>
      <c r="T212" s="786">
        <f t="shared" si="113"/>
        <v>0</v>
      </c>
      <c r="U212" s="677">
        <v>0</v>
      </c>
      <c r="V212" s="673">
        <v>0</v>
      </c>
      <c r="W212" s="786">
        <f t="shared" si="114"/>
        <v>0</v>
      </c>
      <c r="X212" s="677">
        <v>0</v>
      </c>
      <c r="Y212" s="673">
        <v>0</v>
      </c>
      <c r="Z212" s="786">
        <f t="shared" si="115"/>
        <v>0</v>
      </c>
      <c r="AA212" s="677">
        <v>0</v>
      </c>
      <c r="AB212" s="673">
        <v>0</v>
      </c>
      <c r="AC212" s="786">
        <f t="shared" si="116"/>
        <v>0</v>
      </c>
      <c r="AD212" s="674">
        <v>0</v>
      </c>
      <c r="AE212" s="801" t="str">
        <f t="shared" si="105"/>
        <v>OK</v>
      </c>
      <c r="AF212" s="801" t="str">
        <f t="shared" si="105"/>
        <v>OK</v>
      </c>
      <c r="AG212" s="801" t="str">
        <f t="shared" si="106"/>
        <v>OK</v>
      </c>
      <c r="AH212" s="801" t="str">
        <f t="shared" si="106"/>
        <v>OK</v>
      </c>
    </row>
    <row r="213" spans="1:34" ht="22.5" customHeight="1">
      <c r="A213" s="1430" t="s">
        <v>1749</v>
      </c>
      <c r="B213" s="1296"/>
      <c r="C213" s="598">
        <v>25</v>
      </c>
      <c r="D213" s="795">
        <f t="shared" si="107"/>
        <v>0</v>
      </c>
      <c r="E213" s="786">
        <f t="shared" si="108"/>
        <v>0</v>
      </c>
      <c r="F213" s="796">
        <f t="shared" si="108"/>
        <v>0</v>
      </c>
      <c r="G213" s="677">
        <v>0</v>
      </c>
      <c r="H213" s="786">
        <f t="shared" si="109"/>
        <v>0</v>
      </c>
      <c r="I213" s="677">
        <v>0</v>
      </c>
      <c r="J213" s="673">
        <v>0</v>
      </c>
      <c r="K213" s="786">
        <f t="shared" si="110"/>
        <v>0</v>
      </c>
      <c r="L213" s="677">
        <v>0</v>
      </c>
      <c r="M213" s="673">
        <v>0</v>
      </c>
      <c r="N213" s="786">
        <f t="shared" si="111"/>
        <v>0</v>
      </c>
      <c r="O213" s="677">
        <v>0</v>
      </c>
      <c r="P213" s="673">
        <v>0</v>
      </c>
      <c r="Q213" s="786">
        <f t="shared" si="112"/>
        <v>0</v>
      </c>
      <c r="R213" s="677">
        <v>0</v>
      </c>
      <c r="S213" s="673">
        <v>0</v>
      </c>
      <c r="T213" s="786">
        <f t="shared" si="113"/>
        <v>0</v>
      </c>
      <c r="U213" s="677">
        <v>0</v>
      </c>
      <c r="V213" s="673">
        <v>0</v>
      </c>
      <c r="W213" s="786">
        <f t="shared" si="114"/>
        <v>0</v>
      </c>
      <c r="X213" s="677">
        <v>0</v>
      </c>
      <c r="Y213" s="673">
        <v>0</v>
      </c>
      <c r="Z213" s="786">
        <f t="shared" si="115"/>
        <v>0</v>
      </c>
      <c r="AA213" s="677">
        <v>0</v>
      </c>
      <c r="AB213" s="673">
        <v>0</v>
      </c>
      <c r="AC213" s="786">
        <f t="shared" si="116"/>
        <v>0</v>
      </c>
      <c r="AD213" s="674">
        <v>0</v>
      </c>
      <c r="AE213" s="801" t="str">
        <f t="shared" si="105"/>
        <v>OK</v>
      </c>
      <c r="AF213" s="801" t="str">
        <f t="shared" si="105"/>
        <v>OK</v>
      </c>
      <c r="AG213" s="801" t="str">
        <f t="shared" si="106"/>
        <v>OK</v>
      </c>
      <c r="AH213" s="801" t="str">
        <f t="shared" si="106"/>
        <v>OK</v>
      </c>
    </row>
    <row r="214" spans="1:34" ht="22.5" customHeight="1">
      <c r="A214" s="1430" t="s">
        <v>1750</v>
      </c>
      <c r="B214" s="1296"/>
      <c r="C214" s="598">
        <v>26</v>
      </c>
      <c r="D214" s="795">
        <f t="shared" si="107"/>
        <v>0</v>
      </c>
      <c r="E214" s="786">
        <f t="shared" si="108"/>
        <v>0</v>
      </c>
      <c r="F214" s="796">
        <f t="shared" si="108"/>
        <v>0</v>
      </c>
      <c r="G214" s="677">
        <v>0</v>
      </c>
      <c r="H214" s="786">
        <f t="shared" si="109"/>
        <v>0</v>
      </c>
      <c r="I214" s="677">
        <v>0</v>
      </c>
      <c r="J214" s="673">
        <v>0</v>
      </c>
      <c r="K214" s="786">
        <f t="shared" si="110"/>
        <v>0</v>
      </c>
      <c r="L214" s="677">
        <v>0</v>
      </c>
      <c r="M214" s="673">
        <v>0</v>
      </c>
      <c r="N214" s="786">
        <f t="shared" si="111"/>
        <v>0</v>
      </c>
      <c r="O214" s="677">
        <v>0</v>
      </c>
      <c r="P214" s="673">
        <v>0</v>
      </c>
      <c r="Q214" s="786">
        <f t="shared" si="112"/>
        <v>0</v>
      </c>
      <c r="R214" s="677">
        <v>0</v>
      </c>
      <c r="S214" s="673">
        <v>0</v>
      </c>
      <c r="T214" s="786">
        <f t="shared" si="113"/>
        <v>0</v>
      </c>
      <c r="U214" s="677">
        <v>0</v>
      </c>
      <c r="V214" s="673">
        <v>0</v>
      </c>
      <c r="W214" s="786">
        <f t="shared" si="114"/>
        <v>0</v>
      </c>
      <c r="X214" s="677">
        <v>0</v>
      </c>
      <c r="Y214" s="673">
        <v>0</v>
      </c>
      <c r="Z214" s="786">
        <f t="shared" si="115"/>
        <v>0</v>
      </c>
      <c r="AA214" s="677">
        <v>0</v>
      </c>
      <c r="AB214" s="673">
        <v>0</v>
      </c>
      <c r="AC214" s="786">
        <f t="shared" si="116"/>
        <v>0</v>
      </c>
      <c r="AD214" s="674">
        <v>0</v>
      </c>
      <c r="AE214" s="801" t="str">
        <f t="shared" si="105"/>
        <v>OK</v>
      </c>
      <c r="AF214" s="801" t="str">
        <f t="shared" si="105"/>
        <v>OK</v>
      </c>
      <c r="AG214" s="801" t="str">
        <f t="shared" si="106"/>
        <v>OK</v>
      </c>
      <c r="AH214" s="801" t="str">
        <f t="shared" si="106"/>
        <v>OK</v>
      </c>
    </row>
    <row r="215" spans="1:34" ht="22.5" customHeight="1">
      <c r="A215" s="1430" t="s">
        <v>1751</v>
      </c>
      <c r="B215" s="1296"/>
      <c r="C215" s="915">
        <v>27</v>
      </c>
      <c r="D215" s="795">
        <f t="shared" si="107"/>
        <v>0</v>
      </c>
      <c r="E215" s="786">
        <f t="shared" si="108"/>
        <v>0</v>
      </c>
      <c r="F215" s="796">
        <f t="shared" si="108"/>
        <v>0</v>
      </c>
      <c r="G215" s="939">
        <v>0</v>
      </c>
      <c r="H215" s="786">
        <f t="shared" si="109"/>
        <v>0</v>
      </c>
      <c r="I215" s="939">
        <v>0</v>
      </c>
      <c r="J215" s="916">
        <v>0</v>
      </c>
      <c r="K215" s="786">
        <f t="shared" si="110"/>
        <v>0</v>
      </c>
      <c r="L215" s="677">
        <v>0</v>
      </c>
      <c r="M215" s="673">
        <v>0</v>
      </c>
      <c r="N215" s="786">
        <f t="shared" si="111"/>
        <v>0</v>
      </c>
      <c r="O215" s="677">
        <v>0</v>
      </c>
      <c r="P215" s="673">
        <v>0</v>
      </c>
      <c r="Q215" s="786">
        <f t="shared" si="112"/>
        <v>0</v>
      </c>
      <c r="R215" s="677">
        <v>0</v>
      </c>
      <c r="S215" s="673">
        <v>0</v>
      </c>
      <c r="T215" s="786">
        <f t="shared" si="113"/>
        <v>0</v>
      </c>
      <c r="U215" s="677">
        <v>0</v>
      </c>
      <c r="V215" s="673">
        <v>0</v>
      </c>
      <c r="W215" s="786">
        <f t="shared" si="114"/>
        <v>0</v>
      </c>
      <c r="X215" s="677">
        <v>0</v>
      </c>
      <c r="Y215" s="673">
        <v>0</v>
      </c>
      <c r="Z215" s="786">
        <f t="shared" si="115"/>
        <v>0</v>
      </c>
      <c r="AA215" s="677">
        <v>0</v>
      </c>
      <c r="AB215" s="673">
        <v>0</v>
      </c>
      <c r="AC215" s="786">
        <f t="shared" si="116"/>
        <v>0</v>
      </c>
      <c r="AD215" s="674">
        <v>0</v>
      </c>
      <c r="AE215" s="801" t="str">
        <f t="shared" si="105"/>
        <v>OK</v>
      </c>
      <c r="AF215" s="801" t="str">
        <f t="shared" si="105"/>
        <v>OK</v>
      </c>
      <c r="AG215" s="801" t="str">
        <f t="shared" si="106"/>
        <v>OK</v>
      </c>
      <c r="AH215" s="801" t="str">
        <f t="shared" si="106"/>
        <v>OK</v>
      </c>
    </row>
    <row r="216" spans="1:34" ht="22.5" customHeight="1">
      <c r="A216" s="1430" t="s">
        <v>1752</v>
      </c>
      <c r="B216" s="1296"/>
      <c r="C216" s="598">
        <v>28</v>
      </c>
      <c r="D216" s="795">
        <f t="shared" si="107"/>
        <v>0</v>
      </c>
      <c r="E216" s="786">
        <f t="shared" si="108"/>
        <v>0</v>
      </c>
      <c r="F216" s="796">
        <f t="shared" si="108"/>
        <v>0</v>
      </c>
      <c r="G216" s="677">
        <v>0</v>
      </c>
      <c r="H216" s="786">
        <f t="shared" si="109"/>
        <v>0</v>
      </c>
      <c r="I216" s="677">
        <v>0</v>
      </c>
      <c r="J216" s="673">
        <v>0</v>
      </c>
      <c r="K216" s="786">
        <f t="shared" si="110"/>
        <v>0</v>
      </c>
      <c r="L216" s="677">
        <v>0</v>
      </c>
      <c r="M216" s="673">
        <v>0</v>
      </c>
      <c r="N216" s="786">
        <f t="shared" si="111"/>
        <v>0</v>
      </c>
      <c r="O216" s="677">
        <v>0</v>
      </c>
      <c r="P216" s="673">
        <v>0</v>
      </c>
      <c r="Q216" s="786">
        <f t="shared" si="112"/>
        <v>0</v>
      </c>
      <c r="R216" s="677">
        <v>0</v>
      </c>
      <c r="S216" s="673">
        <v>0</v>
      </c>
      <c r="T216" s="786">
        <f t="shared" si="113"/>
        <v>0</v>
      </c>
      <c r="U216" s="677">
        <v>0</v>
      </c>
      <c r="V216" s="673">
        <v>0</v>
      </c>
      <c r="W216" s="786">
        <f t="shared" si="114"/>
        <v>0</v>
      </c>
      <c r="X216" s="677">
        <v>0</v>
      </c>
      <c r="Y216" s="673">
        <v>0</v>
      </c>
      <c r="Z216" s="786">
        <f t="shared" si="115"/>
        <v>0</v>
      </c>
      <c r="AA216" s="677">
        <v>0</v>
      </c>
      <c r="AB216" s="673">
        <v>0</v>
      </c>
      <c r="AC216" s="786">
        <f t="shared" si="116"/>
        <v>0</v>
      </c>
      <c r="AD216" s="674">
        <v>0</v>
      </c>
      <c r="AE216" s="801" t="str">
        <f t="shared" si="105"/>
        <v>OK</v>
      </c>
      <c r="AF216" s="801" t="str">
        <f t="shared" si="105"/>
        <v>OK</v>
      </c>
      <c r="AG216" s="801" t="str">
        <f t="shared" si="106"/>
        <v>OK</v>
      </c>
      <c r="AH216" s="801" t="str">
        <f t="shared" si="106"/>
        <v>OK</v>
      </c>
    </row>
    <row r="217" spans="1:34" ht="22.5" customHeight="1">
      <c r="A217" s="1430" t="s">
        <v>1753</v>
      </c>
      <c r="B217" s="1296"/>
      <c r="C217" s="598">
        <v>29</v>
      </c>
      <c r="D217" s="795">
        <f t="shared" si="107"/>
        <v>0</v>
      </c>
      <c r="E217" s="786">
        <f t="shared" si="108"/>
        <v>0</v>
      </c>
      <c r="F217" s="796">
        <f t="shared" si="108"/>
        <v>0</v>
      </c>
      <c r="G217" s="677">
        <v>0</v>
      </c>
      <c r="H217" s="786">
        <f t="shared" si="109"/>
        <v>0</v>
      </c>
      <c r="I217" s="677">
        <v>0</v>
      </c>
      <c r="J217" s="673">
        <v>0</v>
      </c>
      <c r="K217" s="786">
        <f t="shared" si="110"/>
        <v>0</v>
      </c>
      <c r="L217" s="677">
        <v>0</v>
      </c>
      <c r="M217" s="673">
        <v>0</v>
      </c>
      <c r="N217" s="786">
        <f t="shared" si="111"/>
        <v>0</v>
      </c>
      <c r="O217" s="677">
        <v>0</v>
      </c>
      <c r="P217" s="673">
        <v>0</v>
      </c>
      <c r="Q217" s="786">
        <f t="shared" si="112"/>
        <v>0</v>
      </c>
      <c r="R217" s="677">
        <v>0</v>
      </c>
      <c r="S217" s="673">
        <v>0</v>
      </c>
      <c r="T217" s="786">
        <f t="shared" si="113"/>
        <v>0</v>
      </c>
      <c r="U217" s="677">
        <v>0</v>
      </c>
      <c r="V217" s="673">
        <v>0</v>
      </c>
      <c r="W217" s="786">
        <f t="shared" si="114"/>
        <v>0</v>
      </c>
      <c r="X217" s="677">
        <v>0</v>
      </c>
      <c r="Y217" s="673">
        <v>0</v>
      </c>
      <c r="Z217" s="786">
        <f t="shared" si="115"/>
        <v>0</v>
      </c>
      <c r="AA217" s="677">
        <v>0</v>
      </c>
      <c r="AB217" s="673">
        <v>0</v>
      </c>
      <c r="AC217" s="786">
        <f t="shared" si="116"/>
        <v>0</v>
      </c>
      <c r="AD217" s="674">
        <v>0</v>
      </c>
      <c r="AE217" s="801" t="str">
        <f t="shared" si="105"/>
        <v>OK</v>
      </c>
      <c r="AF217" s="801" t="str">
        <f t="shared" si="105"/>
        <v>OK</v>
      </c>
      <c r="AG217" s="801" t="str">
        <f t="shared" si="106"/>
        <v>OK</v>
      </c>
      <c r="AH217" s="801" t="str">
        <f t="shared" si="106"/>
        <v>OK</v>
      </c>
    </row>
    <row r="218" spans="1:34" ht="22.5" customHeight="1">
      <c r="A218" s="1430" t="s">
        <v>1754</v>
      </c>
      <c r="B218" s="1296"/>
      <c r="C218" s="598">
        <v>30</v>
      </c>
      <c r="D218" s="795">
        <f t="shared" si="107"/>
        <v>0</v>
      </c>
      <c r="E218" s="786">
        <f t="shared" si="108"/>
        <v>0</v>
      </c>
      <c r="F218" s="796">
        <f t="shared" si="108"/>
        <v>0</v>
      </c>
      <c r="G218" s="677">
        <v>0</v>
      </c>
      <c r="H218" s="786">
        <f t="shared" si="109"/>
        <v>0</v>
      </c>
      <c r="I218" s="677">
        <v>0</v>
      </c>
      <c r="J218" s="673">
        <v>0</v>
      </c>
      <c r="K218" s="786">
        <f t="shared" si="110"/>
        <v>0</v>
      </c>
      <c r="L218" s="677">
        <v>0</v>
      </c>
      <c r="M218" s="673">
        <v>0</v>
      </c>
      <c r="N218" s="786">
        <f t="shared" si="111"/>
        <v>0</v>
      </c>
      <c r="O218" s="677">
        <v>0</v>
      </c>
      <c r="P218" s="673">
        <v>0</v>
      </c>
      <c r="Q218" s="786">
        <f t="shared" si="112"/>
        <v>0</v>
      </c>
      <c r="R218" s="677">
        <v>0</v>
      </c>
      <c r="S218" s="673">
        <v>0</v>
      </c>
      <c r="T218" s="786">
        <f t="shared" si="113"/>
        <v>0</v>
      </c>
      <c r="U218" s="677">
        <v>0</v>
      </c>
      <c r="V218" s="673">
        <v>0</v>
      </c>
      <c r="W218" s="786">
        <f t="shared" si="114"/>
        <v>0</v>
      </c>
      <c r="X218" s="677">
        <v>0</v>
      </c>
      <c r="Y218" s="673">
        <v>0</v>
      </c>
      <c r="Z218" s="786">
        <f t="shared" si="115"/>
        <v>0</v>
      </c>
      <c r="AA218" s="677">
        <v>0</v>
      </c>
      <c r="AB218" s="673">
        <v>0</v>
      </c>
      <c r="AC218" s="786">
        <f t="shared" si="116"/>
        <v>0</v>
      </c>
      <c r="AD218" s="674">
        <v>0</v>
      </c>
      <c r="AE218" s="801" t="str">
        <f t="shared" si="105"/>
        <v>OK</v>
      </c>
      <c r="AF218" s="801" t="str">
        <f t="shared" si="105"/>
        <v>OK</v>
      </c>
      <c r="AG218" s="801" t="str">
        <f t="shared" si="106"/>
        <v>OK</v>
      </c>
      <c r="AH218" s="801" t="str">
        <f t="shared" si="106"/>
        <v>OK</v>
      </c>
    </row>
    <row r="219" spans="1:34" ht="22.5" customHeight="1">
      <c r="A219" s="1430" t="s">
        <v>1755</v>
      </c>
      <c r="B219" s="1296"/>
      <c r="C219" s="598">
        <v>31</v>
      </c>
      <c r="D219" s="795">
        <f t="shared" si="107"/>
        <v>0</v>
      </c>
      <c r="E219" s="786">
        <f t="shared" si="108"/>
        <v>0</v>
      </c>
      <c r="F219" s="796">
        <f t="shared" si="108"/>
        <v>0</v>
      </c>
      <c r="G219" s="677">
        <v>0</v>
      </c>
      <c r="H219" s="786">
        <f t="shared" si="109"/>
        <v>0</v>
      </c>
      <c r="I219" s="677">
        <v>0</v>
      </c>
      <c r="J219" s="673">
        <v>0</v>
      </c>
      <c r="K219" s="786">
        <f t="shared" si="110"/>
        <v>0</v>
      </c>
      <c r="L219" s="677">
        <v>0</v>
      </c>
      <c r="M219" s="673">
        <v>0</v>
      </c>
      <c r="N219" s="786">
        <f t="shared" si="111"/>
        <v>0</v>
      </c>
      <c r="O219" s="677">
        <v>0</v>
      </c>
      <c r="P219" s="673">
        <v>0</v>
      </c>
      <c r="Q219" s="786">
        <f t="shared" si="112"/>
        <v>0</v>
      </c>
      <c r="R219" s="677">
        <v>0</v>
      </c>
      <c r="S219" s="673">
        <v>0</v>
      </c>
      <c r="T219" s="786">
        <f t="shared" si="113"/>
        <v>0</v>
      </c>
      <c r="U219" s="677">
        <v>0</v>
      </c>
      <c r="V219" s="673">
        <v>0</v>
      </c>
      <c r="W219" s="786">
        <f t="shared" si="114"/>
        <v>0</v>
      </c>
      <c r="X219" s="677">
        <v>0</v>
      </c>
      <c r="Y219" s="673">
        <v>0</v>
      </c>
      <c r="Z219" s="786">
        <f t="shared" si="115"/>
        <v>0</v>
      </c>
      <c r="AA219" s="677">
        <v>0</v>
      </c>
      <c r="AB219" s="673">
        <v>0</v>
      </c>
      <c r="AC219" s="786">
        <f t="shared" si="116"/>
        <v>0</v>
      </c>
      <c r="AD219" s="674">
        <v>0</v>
      </c>
      <c r="AE219" s="801" t="str">
        <f t="shared" si="105"/>
        <v>OK</v>
      </c>
      <c r="AF219" s="801" t="str">
        <f t="shared" si="105"/>
        <v>OK</v>
      </c>
      <c r="AG219" s="801" t="str">
        <f t="shared" si="106"/>
        <v>OK</v>
      </c>
      <c r="AH219" s="801" t="str">
        <f t="shared" si="106"/>
        <v>OK</v>
      </c>
    </row>
    <row r="220" spans="1:34" ht="22.5" customHeight="1">
      <c r="A220" s="1430" t="s">
        <v>1756</v>
      </c>
      <c r="B220" s="1296"/>
      <c r="C220" s="598">
        <v>32</v>
      </c>
      <c r="D220" s="795">
        <f t="shared" si="107"/>
        <v>0</v>
      </c>
      <c r="E220" s="786">
        <f t="shared" si="108"/>
        <v>0</v>
      </c>
      <c r="F220" s="796">
        <f t="shared" si="108"/>
        <v>0</v>
      </c>
      <c r="G220" s="677">
        <v>0</v>
      </c>
      <c r="H220" s="786">
        <f t="shared" si="109"/>
        <v>0</v>
      </c>
      <c r="I220" s="677">
        <v>0</v>
      </c>
      <c r="J220" s="673">
        <v>0</v>
      </c>
      <c r="K220" s="786">
        <f t="shared" si="110"/>
        <v>0</v>
      </c>
      <c r="L220" s="677">
        <v>0</v>
      </c>
      <c r="M220" s="673">
        <v>0</v>
      </c>
      <c r="N220" s="786">
        <f t="shared" si="111"/>
        <v>0</v>
      </c>
      <c r="O220" s="677">
        <v>0</v>
      </c>
      <c r="P220" s="673">
        <v>0</v>
      </c>
      <c r="Q220" s="786">
        <f t="shared" si="112"/>
        <v>0</v>
      </c>
      <c r="R220" s="677">
        <v>0</v>
      </c>
      <c r="S220" s="673">
        <v>0</v>
      </c>
      <c r="T220" s="786">
        <f t="shared" si="113"/>
        <v>0</v>
      </c>
      <c r="U220" s="677">
        <v>0</v>
      </c>
      <c r="V220" s="673">
        <v>0</v>
      </c>
      <c r="W220" s="786">
        <f t="shared" si="114"/>
        <v>0</v>
      </c>
      <c r="X220" s="677">
        <v>0</v>
      </c>
      <c r="Y220" s="673">
        <v>0</v>
      </c>
      <c r="Z220" s="786">
        <f t="shared" si="115"/>
        <v>0</v>
      </c>
      <c r="AA220" s="677">
        <v>0</v>
      </c>
      <c r="AB220" s="673">
        <v>0</v>
      </c>
      <c r="AC220" s="786">
        <f t="shared" si="116"/>
        <v>0</v>
      </c>
      <c r="AD220" s="674">
        <v>0</v>
      </c>
      <c r="AE220" s="801" t="str">
        <f t="shared" si="105"/>
        <v>OK</v>
      </c>
      <c r="AF220" s="801" t="str">
        <f t="shared" si="105"/>
        <v>OK</v>
      </c>
      <c r="AG220" s="801" t="str">
        <f t="shared" si="106"/>
        <v>OK</v>
      </c>
      <c r="AH220" s="801" t="str">
        <f t="shared" si="106"/>
        <v>OK</v>
      </c>
    </row>
    <row r="221" spans="1:34" ht="22.5" customHeight="1">
      <c r="A221" s="1430" t="s">
        <v>1757</v>
      </c>
      <c r="B221" s="1296"/>
      <c r="C221" s="598">
        <v>33</v>
      </c>
      <c r="D221" s="795">
        <f t="shared" si="107"/>
        <v>0</v>
      </c>
      <c r="E221" s="786">
        <f t="shared" si="108"/>
        <v>0</v>
      </c>
      <c r="F221" s="796">
        <f t="shared" si="108"/>
        <v>0</v>
      </c>
      <c r="G221" s="677">
        <v>0</v>
      </c>
      <c r="H221" s="786">
        <f t="shared" si="109"/>
        <v>0</v>
      </c>
      <c r="I221" s="677">
        <v>0</v>
      </c>
      <c r="J221" s="673">
        <v>0</v>
      </c>
      <c r="K221" s="786">
        <f t="shared" si="110"/>
        <v>0</v>
      </c>
      <c r="L221" s="677">
        <v>0</v>
      </c>
      <c r="M221" s="673">
        <v>0</v>
      </c>
      <c r="N221" s="786">
        <f t="shared" si="111"/>
        <v>0</v>
      </c>
      <c r="O221" s="677">
        <v>0</v>
      </c>
      <c r="P221" s="673">
        <v>0</v>
      </c>
      <c r="Q221" s="786">
        <f t="shared" si="112"/>
        <v>0</v>
      </c>
      <c r="R221" s="677">
        <v>0</v>
      </c>
      <c r="S221" s="673">
        <v>0</v>
      </c>
      <c r="T221" s="786">
        <f t="shared" si="113"/>
        <v>0</v>
      </c>
      <c r="U221" s="677">
        <v>0</v>
      </c>
      <c r="V221" s="673">
        <v>0</v>
      </c>
      <c r="W221" s="786">
        <f t="shared" si="114"/>
        <v>0</v>
      </c>
      <c r="X221" s="677">
        <v>0</v>
      </c>
      <c r="Y221" s="673">
        <v>0</v>
      </c>
      <c r="Z221" s="786">
        <f t="shared" si="115"/>
        <v>0</v>
      </c>
      <c r="AA221" s="677">
        <v>0</v>
      </c>
      <c r="AB221" s="673">
        <v>0</v>
      </c>
      <c r="AC221" s="786">
        <f t="shared" si="116"/>
        <v>0</v>
      </c>
      <c r="AD221" s="674">
        <v>0</v>
      </c>
      <c r="AE221" s="801" t="str">
        <f t="shared" si="105"/>
        <v>OK</v>
      </c>
      <c r="AF221" s="801" t="str">
        <f t="shared" si="105"/>
        <v>OK</v>
      </c>
      <c r="AG221" s="801" t="str">
        <f t="shared" si="106"/>
        <v>OK</v>
      </c>
      <c r="AH221" s="801" t="str">
        <f t="shared" si="106"/>
        <v>OK</v>
      </c>
    </row>
    <row r="222" spans="1:34" ht="22.5" customHeight="1">
      <c r="A222" s="1430" t="s">
        <v>1758</v>
      </c>
      <c r="B222" s="1296"/>
      <c r="C222" s="598">
        <v>34</v>
      </c>
      <c r="D222" s="795">
        <f t="shared" si="107"/>
        <v>0</v>
      </c>
      <c r="E222" s="786">
        <f t="shared" si="108"/>
        <v>0</v>
      </c>
      <c r="F222" s="796">
        <f t="shared" si="108"/>
        <v>0</v>
      </c>
      <c r="G222" s="677">
        <v>0</v>
      </c>
      <c r="H222" s="786">
        <f t="shared" si="109"/>
        <v>0</v>
      </c>
      <c r="I222" s="677">
        <v>0</v>
      </c>
      <c r="J222" s="673">
        <v>0</v>
      </c>
      <c r="K222" s="786">
        <f t="shared" si="110"/>
        <v>0</v>
      </c>
      <c r="L222" s="677">
        <v>0</v>
      </c>
      <c r="M222" s="673">
        <v>0</v>
      </c>
      <c r="N222" s="786">
        <f t="shared" si="111"/>
        <v>0</v>
      </c>
      <c r="O222" s="677">
        <v>0</v>
      </c>
      <c r="P222" s="673">
        <v>0</v>
      </c>
      <c r="Q222" s="786">
        <f t="shared" si="112"/>
        <v>0</v>
      </c>
      <c r="R222" s="677">
        <v>0</v>
      </c>
      <c r="S222" s="673">
        <v>0</v>
      </c>
      <c r="T222" s="786">
        <f t="shared" si="113"/>
        <v>0</v>
      </c>
      <c r="U222" s="677">
        <v>0</v>
      </c>
      <c r="V222" s="673">
        <v>0</v>
      </c>
      <c r="W222" s="786">
        <f t="shared" si="114"/>
        <v>0</v>
      </c>
      <c r="X222" s="677">
        <v>0</v>
      </c>
      <c r="Y222" s="673">
        <v>0</v>
      </c>
      <c r="Z222" s="786">
        <f t="shared" si="115"/>
        <v>0</v>
      </c>
      <c r="AA222" s="677">
        <v>0</v>
      </c>
      <c r="AB222" s="673">
        <v>0</v>
      </c>
      <c r="AC222" s="786">
        <f t="shared" si="116"/>
        <v>0</v>
      </c>
      <c r="AD222" s="674">
        <v>0</v>
      </c>
      <c r="AE222" s="801" t="str">
        <f t="shared" si="105"/>
        <v>OK</v>
      </c>
      <c r="AF222" s="801" t="str">
        <f t="shared" si="105"/>
        <v>OK</v>
      </c>
      <c r="AG222" s="801" t="str">
        <f t="shared" si="106"/>
        <v>OK</v>
      </c>
      <c r="AH222" s="801" t="str">
        <f t="shared" si="106"/>
        <v>OK</v>
      </c>
    </row>
    <row r="223" spans="1:34" ht="22.5" customHeight="1">
      <c r="A223" s="1430" t="s">
        <v>1759</v>
      </c>
      <c r="B223" s="1296"/>
      <c r="C223" s="598">
        <v>35</v>
      </c>
      <c r="D223" s="795">
        <f t="shared" si="107"/>
        <v>0</v>
      </c>
      <c r="E223" s="786">
        <f t="shared" si="108"/>
        <v>0</v>
      </c>
      <c r="F223" s="796">
        <f t="shared" si="108"/>
        <v>0</v>
      </c>
      <c r="G223" s="677">
        <v>0</v>
      </c>
      <c r="H223" s="786">
        <f t="shared" si="109"/>
        <v>0</v>
      </c>
      <c r="I223" s="677">
        <v>0</v>
      </c>
      <c r="J223" s="673">
        <v>0</v>
      </c>
      <c r="K223" s="786">
        <f t="shared" si="110"/>
        <v>0</v>
      </c>
      <c r="L223" s="677">
        <v>0</v>
      </c>
      <c r="M223" s="673">
        <v>0</v>
      </c>
      <c r="N223" s="786">
        <f t="shared" si="111"/>
        <v>0</v>
      </c>
      <c r="O223" s="677">
        <v>0</v>
      </c>
      <c r="P223" s="673">
        <v>0</v>
      </c>
      <c r="Q223" s="786">
        <f t="shared" si="112"/>
        <v>0</v>
      </c>
      <c r="R223" s="677">
        <v>0</v>
      </c>
      <c r="S223" s="673">
        <v>0</v>
      </c>
      <c r="T223" s="786">
        <f t="shared" si="113"/>
        <v>0</v>
      </c>
      <c r="U223" s="677">
        <v>0</v>
      </c>
      <c r="V223" s="673">
        <v>0</v>
      </c>
      <c r="W223" s="786">
        <f t="shared" si="114"/>
        <v>0</v>
      </c>
      <c r="X223" s="677">
        <v>0</v>
      </c>
      <c r="Y223" s="673">
        <v>0</v>
      </c>
      <c r="Z223" s="786">
        <f t="shared" si="115"/>
        <v>0</v>
      </c>
      <c r="AA223" s="677">
        <v>0</v>
      </c>
      <c r="AB223" s="673">
        <v>0</v>
      </c>
      <c r="AC223" s="786">
        <f t="shared" si="116"/>
        <v>0</v>
      </c>
      <c r="AD223" s="674">
        <v>0</v>
      </c>
      <c r="AE223" s="801" t="str">
        <f t="shared" ref="AE223:AF259" si="117">IF((E223&gt;=Z223),"OK","Err")</f>
        <v>OK</v>
      </c>
      <c r="AF223" s="801" t="str">
        <f t="shared" si="117"/>
        <v>OK</v>
      </c>
      <c r="AG223" s="801" t="str">
        <f t="shared" ref="AG223:AH259" si="118">IF((Z223&gt;=AC223),"OK","Err")</f>
        <v>OK</v>
      </c>
      <c r="AH223" s="801" t="str">
        <f t="shared" si="118"/>
        <v>OK</v>
      </c>
    </row>
    <row r="224" spans="1:34" ht="22.5" customHeight="1">
      <c r="A224" s="1430" t="s">
        <v>1760</v>
      </c>
      <c r="B224" s="1296"/>
      <c r="C224" s="598">
        <v>36</v>
      </c>
      <c r="D224" s="795">
        <f t="shared" si="107"/>
        <v>0</v>
      </c>
      <c r="E224" s="786">
        <f t="shared" si="108"/>
        <v>0</v>
      </c>
      <c r="F224" s="796">
        <f t="shared" si="108"/>
        <v>0</v>
      </c>
      <c r="G224" s="677">
        <v>0</v>
      </c>
      <c r="H224" s="786">
        <f t="shared" si="109"/>
        <v>0</v>
      </c>
      <c r="I224" s="677">
        <v>0</v>
      </c>
      <c r="J224" s="673">
        <v>0</v>
      </c>
      <c r="K224" s="786">
        <f t="shared" si="110"/>
        <v>0</v>
      </c>
      <c r="L224" s="677">
        <v>0</v>
      </c>
      <c r="M224" s="673">
        <v>0</v>
      </c>
      <c r="N224" s="786">
        <f t="shared" si="111"/>
        <v>0</v>
      </c>
      <c r="O224" s="677">
        <v>0</v>
      </c>
      <c r="P224" s="673">
        <v>0</v>
      </c>
      <c r="Q224" s="786">
        <f t="shared" si="112"/>
        <v>0</v>
      </c>
      <c r="R224" s="677">
        <v>0</v>
      </c>
      <c r="S224" s="673">
        <v>0</v>
      </c>
      <c r="T224" s="786">
        <f t="shared" si="113"/>
        <v>0</v>
      </c>
      <c r="U224" s="677">
        <v>0</v>
      </c>
      <c r="V224" s="673">
        <v>0</v>
      </c>
      <c r="W224" s="786">
        <f t="shared" si="114"/>
        <v>0</v>
      </c>
      <c r="X224" s="677">
        <v>0</v>
      </c>
      <c r="Y224" s="673">
        <v>0</v>
      </c>
      <c r="Z224" s="786">
        <f t="shared" si="115"/>
        <v>0</v>
      </c>
      <c r="AA224" s="677">
        <v>0</v>
      </c>
      <c r="AB224" s="673">
        <v>0</v>
      </c>
      <c r="AC224" s="786">
        <f t="shared" si="116"/>
        <v>0</v>
      </c>
      <c r="AD224" s="674">
        <v>0</v>
      </c>
      <c r="AE224" s="801" t="str">
        <f t="shared" si="117"/>
        <v>OK</v>
      </c>
      <c r="AF224" s="801" t="str">
        <f t="shared" si="117"/>
        <v>OK</v>
      </c>
      <c r="AG224" s="801" t="str">
        <f t="shared" si="118"/>
        <v>OK</v>
      </c>
      <c r="AH224" s="801" t="str">
        <f t="shared" si="118"/>
        <v>OK</v>
      </c>
    </row>
    <row r="225" spans="1:34" ht="22.5" customHeight="1">
      <c r="A225" s="1430" t="s">
        <v>1806</v>
      </c>
      <c r="B225" s="1296"/>
      <c r="C225" s="598">
        <v>37</v>
      </c>
      <c r="D225" s="795">
        <f t="shared" si="107"/>
        <v>0</v>
      </c>
      <c r="E225" s="786">
        <f t="shared" si="108"/>
        <v>0</v>
      </c>
      <c r="F225" s="796">
        <f t="shared" si="108"/>
        <v>0</v>
      </c>
      <c r="G225" s="677">
        <v>0</v>
      </c>
      <c r="H225" s="786">
        <f t="shared" si="109"/>
        <v>0</v>
      </c>
      <c r="I225" s="677">
        <v>0</v>
      </c>
      <c r="J225" s="673">
        <v>0</v>
      </c>
      <c r="K225" s="786">
        <f t="shared" si="110"/>
        <v>0</v>
      </c>
      <c r="L225" s="677">
        <v>0</v>
      </c>
      <c r="M225" s="673">
        <v>0</v>
      </c>
      <c r="N225" s="786">
        <f t="shared" si="111"/>
        <v>0</v>
      </c>
      <c r="O225" s="677">
        <v>0</v>
      </c>
      <c r="P225" s="673">
        <v>0</v>
      </c>
      <c r="Q225" s="786">
        <f t="shared" si="112"/>
        <v>0</v>
      </c>
      <c r="R225" s="677">
        <v>0</v>
      </c>
      <c r="S225" s="673">
        <v>0</v>
      </c>
      <c r="T225" s="786">
        <f t="shared" si="113"/>
        <v>0</v>
      </c>
      <c r="U225" s="677">
        <v>0</v>
      </c>
      <c r="V225" s="673">
        <v>0</v>
      </c>
      <c r="W225" s="786">
        <f t="shared" si="114"/>
        <v>0</v>
      </c>
      <c r="X225" s="677">
        <v>0</v>
      </c>
      <c r="Y225" s="673">
        <v>0</v>
      </c>
      <c r="Z225" s="786">
        <f t="shared" si="115"/>
        <v>0</v>
      </c>
      <c r="AA225" s="677">
        <v>0</v>
      </c>
      <c r="AB225" s="673">
        <v>0</v>
      </c>
      <c r="AC225" s="786">
        <f t="shared" si="116"/>
        <v>0</v>
      </c>
      <c r="AD225" s="674">
        <v>0</v>
      </c>
      <c r="AE225" s="801" t="str">
        <f t="shared" si="117"/>
        <v>OK</v>
      </c>
      <c r="AF225" s="801" t="str">
        <f t="shared" si="117"/>
        <v>OK</v>
      </c>
      <c r="AG225" s="801" t="str">
        <f t="shared" si="118"/>
        <v>OK</v>
      </c>
      <c r="AH225" s="801" t="str">
        <f t="shared" si="118"/>
        <v>OK</v>
      </c>
    </row>
    <row r="226" spans="1:34" ht="22.5" customHeight="1">
      <c r="A226" s="1430" t="s">
        <v>1807</v>
      </c>
      <c r="B226" s="1296"/>
      <c r="C226" s="598">
        <v>38</v>
      </c>
      <c r="D226" s="795">
        <f t="shared" si="107"/>
        <v>0</v>
      </c>
      <c r="E226" s="786">
        <f t="shared" si="108"/>
        <v>0</v>
      </c>
      <c r="F226" s="796">
        <f t="shared" si="108"/>
        <v>0</v>
      </c>
      <c r="G226" s="677">
        <v>0</v>
      </c>
      <c r="H226" s="786">
        <f t="shared" si="109"/>
        <v>0</v>
      </c>
      <c r="I226" s="677">
        <v>0</v>
      </c>
      <c r="J226" s="673">
        <v>0</v>
      </c>
      <c r="K226" s="786">
        <f t="shared" si="110"/>
        <v>0</v>
      </c>
      <c r="L226" s="677">
        <v>0</v>
      </c>
      <c r="M226" s="673">
        <v>0</v>
      </c>
      <c r="N226" s="786">
        <f t="shared" si="111"/>
        <v>0</v>
      </c>
      <c r="O226" s="677">
        <v>0</v>
      </c>
      <c r="P226" s="673">
        <v>0</v>
      </c>
      <c r="Q226" s="786">
        <f t="shared" si="112"/>
        <v>0</v>
      </c>
      <c r="R226" s="677">
        <v>0</v>
      </c>
      <c r="S226" s="673">
        <v>0</v>
      </c>
      <c r="T226" s="786">
        <f t="shared" si="113"/>
        <v>0</v>
      </c>
      <c r="U226" s="677">
        <v>0</v>
      </c>
      <c r="V226" s="673">
        <v>0</v>
      </c>
      <c r="W226" s="786">
        <f t="shared" si="114"/>
        <v>0</v>
      </c>
      <c r="X226" s="677">
        <v>0</v>
      </c>
      <c r="Y226" s="673">
        <v>0</v>
      </c>
      <c r="Z226" s="786">
        <f t="shared" si="115"/>
        <v>0</v>
      </c>
      <c r="AA226" s="677">
        <v>0</v>
      </c>
      <c r="AB226" s="673">
        <v>0</v>
      </c>
      <c r="AC226" s="786">
        <f t="shared" si="116"/>
        <v>0</v>
      </c>
      <c r="AD226" s="674">
        <v>0</v>
      </c>
      <c r="AE226" s="801" t="str">
        <f t="shared" si="117"/>
        <v>OK</v>
      </c>
      <c r="AF226" s="801" t="str">
        <f t="shared" si="117"/>
        <v>OK</v>
      </c>
      <c r="AG226" s="801" t="str">
        <f t="shared" si="118"/>
        <v>OK</v>
      </c>
      <c r="AH226" s="801" t="str">
        <f t="shared" si="118"/>
        <v>OK</v>
      </c>
    </row>
    <row r="227" spans="1:34" ht="22.5" customHeight="1">
      <c r="A227" s="1430" t="s">
        <v>1762</v>
      </c>
      <c r="B227" s="1296"/>
      <c r="C227" s="598">
        <v>39</v>
      </c>
      <c r="D227" s="795">
        <f t="shared" si="107"/>
        <v>0</v>
      </c>
      <c r="E227" s="786">
        <f t="shared" si="108"/>
        <v>0</v>
      </c>
      <c r="F227" s="796">
        <f t="shared" si="108"/>
        <v>0</v>
      </c>
      <c r="G227" s="677">
        <v>0</v>
      </c>
      <c r="H227" s="786">
        <f t="shared" si="109"/>
        <v>0</v>
      </c>
      <c r="I227" s="677">
        <v>0</v>
      </c>
      <c r="J227" s="673">
        <v>0</v>
      </c>
      <c r="K227" s="786">
        <f t="shared" si="110"/>
        <v>0</v>
      </c>
      <c r="L227" s="677">
        <v>0</v>
      </c>
      <c r="M227" s="673">
        <v>0</v>
      </c>
      <c r="N227" s="786">
        <f t="shared" si="111"/>
        <v>0</v>
      </c>
      <c r="O227" s="677">
        <v>0</v>
      </c>
      <c r="P227" s="673">
        <v>0</v>
      </c>
      <c r="Q227" s="786">
        <f t="shared" si="112"/>
        <v>0</v>
      </c>
      <c r="R227" s="677">
        <v>0</v>
      </c>
      <c r="S227" s="673">
        <v>0</v>
      </c>
      <c r="T227" s="786">
        <f t="shared" si="113"/>
        <v>0</v>
      </c>
      <c r="U227" s="677">
        <v>0</v>
      </c>
      <c r="V227" s="673">
        <v>0</v>
      </c>
      <c r="W227" s="786">
        <f t="shared" si="114"/>
        <v>0</v>
      </c>
      <c r="X227" s="677">
        <v>0</v>
      </c>
      <c r="Y227" s="673">
        <v>0</v>
      </c>
      <c r="Z227" s="786">
        <f t="shared" si="115"/>
        <v>0</v>
      </c>
      <c r="AA227" s="677">
        <v>0</v>
      </c>
      <c r="AB227" s="673">
        <v>0</v>
      </c>
      <c r="AC227" s="786">
        <f t="shared" si="116"/>
        <v>0</v>
      </c>
      <c r="AD227" s="674">
        <v>0</v>
      </c>
      <c r="AE227" s="801" t="str">
        <f t="shared" si="117"/>
        <v>OK</v>
      </c>
      <c r="AF227" s="801" t="str">
        <f t="shared" si="117"/>
        <v>OK</v>
      </c>
      <c r="AG227" s="801" t="str">
        <f t="shared" si="118"/>
        <v>OK</v>
      </c>
      <c r="AH227" s="801" t="str">
        <f t="shared" si="118"/>
        <v>OK</v>
      </c>
    </row>
    <row r="228" spans="1:34" ht="22.5" customHeight="1">
      <c r="A228" s="1430" t="s">
        <v>1763</v>
      </c>
      <c r="B228" s="1296"/>
      <c r="C228" s="598">
        <v>40</v>
      </c>
      <c r="D228" s="795">
        <f t="shared" si="107"/>
        <v>0</v>
      </c>
      <c r="E228" s="786">
        <f t="shared" si="108"/>
        <v>0</v>
      </c>
      <c r="F228" s="796">
        <f t="shared" si="108"/>
        <v>0</v>
      </c>
      <c r="G228" s="677">
        <v>0</v>
      </c>
      <c r="H228" s="786">
        <f t="shared" si="109"/>
        <v>0</v>
      </c>
      <c r="I228" s="677">
        <v>0</v>
      </c>
      <c r="J228" s="673">
        <v>0</v>
      </c>
      <c r="K228" s="786">
        <f t="shared" si="110"/>
        <v>0</v>
      </c>
      <c r="L228" s="677">
        <v>0</v>
      </c>
      <c r="M228" s="673">
        <v>0</v>
      </c>
      <c r="N228" s="786">
        <f t="shared" si="111"/>
        <v>0</v>
      </c>
      <c r="O228" s="677">
        <v>0</v>
      </c>
      <c r="P228" s="673">
        <v>0</v>
      </c>
      <c r="Q228" s="786">
        <f t="shared" si="112"/>
        <v>0</v>
      </c>
      <c r="R228" s="677">
        <v>0</v>
      </c>
      <c r="S228" s="673">
        <v>0</v>
      </c>
      <c r="T228" s="786">
        <f t="shared" si="113"/>
        <v>0</v>
      </c>
      <c r="U228" s="677">
        <v>0</v>
      </c>
      <c r="V228" s="673">
        <v>0</v>
      </c>
      <c r="W228" s="786">
        <f t="shared" si="114"/>
        <v>0</v>
      </c>
      <c r="X228" s="677">
        <v>0</v>
      </c>
      <c r="Y228" s="673">
        <v>0</v>
      </c>
      <c r="Z228" s="786">
        <f t="shared" si="115"/>
        <v>0</v>
      </c>
      <c r="AA228" s="677">
        <v>0</v>
      </c>
      <c r="AB228" s="673">
        <v>0</v>
      </c>
      <c r="AC228" s="786">
        <f t="shared" si="116"/>
        <v>0</v>
      </c>
      <c r="AD228" s="674">
        <v>0</v>
      </c>
      <c r="AE228" s="801" t="str">
        <f t="shared" si="117"/>
        <v>OK</v>
      </c>
      <c r="AF228" s="801" t="str">
        <f t="shared" si="117"/>
        <v>OK</v>
      </c>
      <c r="AG228" s="801" t="str">
        <f t="shared" si="118"/>
        <v>OK</v>
      </c>
      <c r="AH228" s="801" t="str">
        <f t="shared" si="118"/>
        <v>OK</v>
      </c>
    </row>
    <row r="229" spans="1:34" ht="22.5" customHeight="1">
      <c r="A229" s="1430" t="s">
        <v>1764</v>
      </c>
      <c r="B229" s="1296"/>
      <c r="C229" s="598">
        <v>41</v>
      </c>
      <c r="D229" s="795">
        <f t="shared" si="107"/>
        <v>0</v>
      </c>
      <c r="E229" s="786">
        <f t="shared" si="108"/>
        <v>0</v>
      </c>
      <c r="F229" s="796">
        <f t="shared" si="108"/>
        <v>0</v>
      </c>
      <c r="G229" s="677">
        <v>0</v>
      </c>
      <c r="H229" s="786">
        <f t="shared" si="109"/>
        <v>0</v>
      </c>
      <c r="I229" s="677">
        <v>0</v>
      </c>
      <c r="J229" s="673">
        <v>0</v>
      </c>
      <c r="K229" s="786">
        <f t="shared" si="110"/>
        <v>0</v>
      </c>
      <c r="L229" s="677">
        <v>0</v>
      </c>
      <c r="M229" s="673">
        <v>0</v>
      </c>
      <c r="N229" s="786">
        <f t="shared" si="111"/>
        <v>0</v>
      </c>
      <c r="O229" s="677">
        <v>0</v>
      </c>
      <c r="P229" s="673">
        <v>0</v>
      </c>
      <c r="Q229" s="786">
        <f t="shared" si="112"/>
        <v>0</v>
      </c>
      <c r="R229" s="677">
        <v>0</v>
      </c>
      <c r="S229" s="673">
        <v>0</v>
      </c>
      <c r="T229" s="786">
        <f t="shared" si="113"/>
        <v>0</v>
      </c>
      <c r="U229" s="677">
        <v>0</v>
      </c>
      <c r="V229" s="673">
        <v>0</v>
      </c>
      <c r="W229" s="786">
        <f t="shared" si="114"/>
        <v>0</v>
      </c>
      <c r="X229" s="677">
        <v>0</v>
      </c>
      <c r="Y229" s="673">
        <v>0</v>
      </c>
      <c r="Z229" s="786">
        <f t="shared" si="115"/>
        <v>0</v>
      </c>
      <c r="AA229" s="677">
        <v>0</v>
      </c>
      <c r="AB229" s="673">
        <v>0</v>
      </c>
      <c r="AC229" s="786">
        <f t="shared" si="116"/>
        <v>0</v>
      </c>
      <c r="AD229" s="674">
        <v>0</v>
      </c>
      <c r="AE229" s="801" t="str">
        <f t="shared" si="117"/>
        <v>OK</v>
      </c>
      <c r="AF229" s="801" t="str">
        <f t="shared" si="117"/>
        <v>OK</v>
      </c>
      <c r="AG229" s="801" t="str">
        <f t="shared" si="118"/>
        <v>OK</v>
      </c>
      <c r="AH229" s="801" t="str">
        <f t="shared" si="118"/>
        <v>OK</v>
      </c>
    </row>
    <row r="230" spans="1:34" ht="22.5" customHeight="1">
      <c r="A230" s="1430" t="s">
        <v>1765</v>
      </c>
      <c r="B230" s="1296"/>
      <c r="C230" s="598">
        <v>42</v>
      </c>
      <c r="D230" s="795">
        <f t="shared" si="107"/>
        <v>0</v>
      </c>
      <c r="E230" s="786">
        <f t="shared" si="108"/>
        <v>0</v>
      </c>
      <c r="F230" s="796">
        <f t="shared" si="108"/>
        <v>0</v>
      </c>
      <c r="G230" s="677">
        <v>0</v>
      </c>
      <c r="H230" s="786">
        <f t="shared" si="109"/>
        <v>0</v>
      </c>
      <c r="I230" s="677">
        <v>0</v>
      </c>
      <c r="J230" s="673">
        <v>0</v>
      </c>
      <c r="K230" s="786">
        <f t="shared" si="110"/>
        <v>0</v>
      </c>
      <c r="L230" s="677">
        <v>0</v>
      </c>
      <c r="M230" s="673">
        <v>0</v>
      </c>
      <c r="N230" s="786">
        <f t="shared" si="111"/>
        <v>0</v>
      </c>
      <c r="O230" s="677">
        <v>0</v>
      </c>
      <c r="P230" s="673">
        <v>0</v>
      </c>
      <c r="Q230" s="786">
        <f t="shared" si="112"/>
        <v>0</v>
      </c>
      <c r="R230" s="677">
        <v>0</v>
      </c>
      <c r="S230" s="673">
        <v>0</v>
      </c>
      <c r="T230" s="786">
        <f t="shared" si="113"/>
        <v>0</v>
      </c>
      <c r="U230" s="677">
        <v>0</v>
      </c>
      <c r="V230" s="673">
        <v>0</v>
      </c>
      <c r="W230" s="786">
        <f t="shared" si="114"/>
        <v>0</v>
      </c>
      <c r="X230" s="677">
        <v>0</v>
      </c>
      <c r="Y230" s="673">
        <v>0</v>
      </c>
      <c r="Z230" s="786">
        <f t="shared" si="115"/>
        <v>0</v>
      </c>
      <c r="AA230" s="677">
        <v>0</v>
      </c>
      <c r="AB230" s="673">
        <v>0</v>
      </c>
      <c r="AC230" s="786">
        <f t="shared" si="116"/>
        <v>0</v>
      </c>
      <c r="AD230" s="674">
        <v>0</v>
      </c>
      <c r="AE230" s="801" t="str">
        <f t="shared" si="117"/>
        <v>OK</v>
      </c>
      <c r="AF230" s="801" t="str">
        <f t="shared" si="117"/>
        <v>OK</v>
      </c>
      <c r="AG230" s="801" t="str">
        <f t="shared" si="118"/>
        <v>OK</v>
      </c>
      <c r="AH230" s="801" t="str">
        <f t="shared" si="118"/>
        <v>OK</v>
      </c>
    </row>
    <row r="231" spans="1:34" ht="22.5" customHeight="1">
      <c r="A231" s="1430" t="s">
        <v>1766</v>
      </c>
      <c r="B231" s="1296"/>
      <c r="C231" s="598">
        <v>43</v>
      </c>
      <c r="D231" s="795">
        <f t="shared" si="107"/>
        <v>0</v>
      </c>
      <c r="E231" s="786">
        <f t="shared" si="108"/>
        <v>0</v>
      </c>
      <c r="F231" s="796">
        <f t="shared" si="108"/>
        <v>0</v>
      </c>
      <c r="G231" s="677">
        <v>0</v>
      </c>
      <c r="H231" s="786">
        <f t="shared" si="109"/>
        <v>0</v>
      </c>
      <c r="I231" s="677">
        <v>0</v>
      </c>
      <c r="J231" s="673">
        <v>0</v>
      </c>
      <c r="K231" s="786">
        <f t="shared" si="110"/>
        <v>0</v>
      </c>
      <c r="L231" s="677">
        <v>0</v>
      </c>
      <c r="M231" s="673">
        <v>0</v>
      </c>
      <c r="N231" s="786">
        <f t="shared" si="111"/>
        <v>0</v>
      </c>
      <c r="O231" s="677">
        <v>0</v>
      </c>
      <c r="P231" s="673">
        <v>0</v>
      </c>
      <c r="Q231" s="786">
        <f t="shared" si="112"/>
        <v>0</v>
      </c>
      <c r="R231" s="677">
        <v>0</v>
      </c>
      <c r="S231" s="673">
        <v>0</v>
      </c>
      <c r="T231" s="786">
        <f t="shared" si="113"/>
        <v>0</v>
      </c>
      <c r="U231" s="677">
        <v>0</v>
      </c>
      <c r="V231" s="673">
        <v>0</v>
      </c>
      <c r="W231" s="786">
        <f t="shared" si="114"/>
        <v>0</v>
      </c>
      <c r="X231" s="677">
        <v>0</v>
      </c>
      <c r="Y231" s="673">
        <v>0</v>
      </c>
      <c r="Z231" s="786">
        <f t="shared" si="115"/>
        <v>0</v>
      </c>
      <c r="AA231" s="677">
        <v>0</v>
      </c>
      <c r="AB231" s="673">
        <v>0</v>
      </c>
      <c r="AC231" s="786">
        <f t="shared" si="116"/>
        <v>0</v>
      </c>
      <c r="AD231" s="674">
        <v>0</v>
      </c>
      <c r="AE231" s="801" t="str">
        <f t="shared" si="117"/>
        <v>OK</v>
      </c>
      <c r="AF231" s="801" t="str">
        <f t="shared" si="117"/>
        <v>OK</v>
      </c>
      <c r="AG231" s="801" t="str">
        <f t="shared" si="118"/>
        <v>OK</v>
      </c>
      <c r="AH231" s="801" t="str">
        <f t="shared" si="118"/>
        <v>OK</v>
      </c>
    </row>
    <row r="232" spans="1:34" ht="22.5" customHeight="1">
      <c r="A232" s="1430" t="s">
        <v>1767</v>
      </c>
      <c r="B232" s="1296"/>
      <c r="C232" s="598">
        <v>44</v>
      </c>
      <c r="D232" s="795">
        <f t="shared" si="107"/>
        <v>0</v>
      </c>
      <c r="E232" s="786">
        <f t="shared" si="108"/>
        <v>0</v>
      </c>
      <c r="F232" s="796">
        <f t="shared" si="108"/>
        <v>0</v>
      </c>
      <c r="G232" s="677">
        <v>0</v>
      </c>
      <c r="H232" s="786">
        <f t="shared" si="109"/>
        <v>0</v>
      </c>
      <c r="I232" s="677">
        <v>0</v>
      </c>
      <c r="J232" s="673">
        <v>0</v>
      </c>
      <c r="K232" s="786">
        <f t="shared" si="110"/>
        <v>0</v>
      </c>
      <c r="L232" s="677">
        <v>0</v>
      </c>
      <c r="M232" s="673">
        <v>0</v>
      </c>
      <c r="N232" s="786">
        <f t="shared" si="111"/>
        <v>0</v>
      </c>
      <c r="O232" s="677">
        <v>0</v>
      </c>
      <c r="P232" s="673">
        <v>0</v>
      </c>
      <c r="Q232" s="786">
        <f t="shared" si="112"/>
        <v>0</v>
      </c>
      <c r="R232" s="677">
        <v>0</v>
      </c>
      <c r="S232" s="673">
        <v>0</v>
      </c>
      <c r="T232" s="786">
        <f t="shared" si="113"/>
        <v>0</v>
      </c>
      <c r="U232" s="677">
        <v>0</v>
      </c>
      <c r="V232" s="673">
        <v>0</v>
      </c>
      <c r="W232" s="786">
        <f t="shared" si="114"/>
        <v>0</v>
      </c>
      <c r="X232" s="677">
        <v>0</v>
      </c>
      <c r="Y232" s="673">
        <v>0</v>
      </c>
      <c r="Z232" s="786">
        <f t="shared" si="115"/>
        <v>0</v>
      </c>
      <c r="AA232" s="677">
        <v>0</v>
      </c>
      <c r="AB232" s="673">
        <v>0</v>
      </c>
      <c r="AC232" s="786">
        <f t="shared" si="116"/>
        <v>0</v>
      </c>
      <c r="AD232" s="674">
        <v>0</v>
      </c>
      <c r="AE232" s="801" t="str">
        <f t="shared" si="117"/>
        <v>OK</v>
      </c>
      <c r="AF232" s="801" t="str">
        <f t="shared" si="117"/>
        <v>OK</v>
      </c>
      <c r="AG232" s="801" t="str">
        <f t="shared" si="118"/>
        <v>OK</v>
      </c>
      <c r="AH232" s="801" t="str">
        <f t="shared" si="118"/>
        <v>OK</v>
      </c>
    </row>
    <row r="233" spans="1:34" ht="22.5" customHeight="1">
      <c r="A233" s="1430" t="s">
        <v>1768</v>
      </c>
      <c r="B233" s="1296"/>
      <c r="C233" s="598">
        <v>45</v>
      </c>
      <c r="D233" s="795">
        <f t="shared" si="107"/>
        <v>0</v>
      </c>
      <c r="E233" s="786">
        <f t="shared" si="108"/>
        <v>0</v>
      </c>
      <c r="F233" s="796">
        <f t="shared" si="108"/>
        <v>0</v>
      </c>
      <c r="G233" s="677">
        <v>0</v>
      </c>
      <c r="H233" s="786">
        <f t="shared" si="109"/>
        <v>0</v>
      </c>
      <c r="I233" s="677">
        <v>0</v>
      </c>
      <c r="J233" s="673">
        <v>0</v>
      </c>
      <c r="K233" s="786">
        <f t="shared" si="110"/>
        <v>0</v>
      </c>
      <c r="L233" s="677">
        <v>0</v>
      </c>
      <c r="M233" s="673">
        <v>0</v>
      </c>
      <c r="N233" s="786">
        <f t="shared" si="111"/>
        <v>0</v>
      </c>
      <c r="O233" s="677">
        <v>0</v>
      </c>
      <c r="P233" s="673">
        <v>0</v>
      </c>
      <c r="Q233" s="786">
        <f t="shared" si="112"/>
        <v>0</v>
      </c>
      <c r="R233" s="677">
        <v>0</v>
      </c>
      <c r="S233" s="673">
        <v>0</v>
      </c>
      <c r="T233" s="786">
        <f t="shared" si="113"/>
        <v>0</v>
      </c>
      <c r="U233" s="677">
        <v>0</v>
      </c>
      <c r="V233" s="673">
        <v>0</v>
      </c>
      <c r="W233" s="786">
        <f t="shared" si="114"/>
        <v>0</v>
      </c>
      <c r="X233" s="677">
        <v>0</v>
      </c>
      <c r="Y233" s="673">
        <v>0</v>
      </c>
      <c r="Z233" s="786">
        <f t="shared" si="115"/>
        <v>0</v>
      </c>
      <c r="AA233" s="677">
        <v>0</v>
      </c>
      <c r="AB233" s="673">
        <v>0</v>
      </c>
      <c r="AC233" s="786">
        <f t="shared" si="116"/>
        <v>0</v>
      </c>
      <c r="AD233" s="674">
        <v>0</v>
      </c>
      <c r="AE233" s="801" t="str">
        <f t="shared" si="117"/>
        <v>OK</v>
      </c>
      <c r="AF233" s="801" t="str">
        <f t="shared" si="117"/>
        <v>OK</v>
      </c>
      <c r="AG233" s="801" t="str">
        <f t="shared" si="118"/>
        <v>OK</v>
      </c>
      <c r="AH233" s="801" t="str">
        <f t="shared" si="118"/>
        <v>OK</v>
      </c>
    </row>
    <row r="234" spans="1:34" ht="22.5" customHeight="1">
      <c r="A234" s="1430" t="s">
        <v>1769</v>
      </c>
      <c r="B234" s="1296"/>
      <c r="C234" s="598">
        <v>46</v>
      </c>
      <c r="D234" s="795">
        <f t="shared" si="107"/>
        <v>0</v>
      </c>
      <c r="E234" s="786">
        <f t="shared" si="108"/>
        <v>0</v>
      </c>
      <c r="F234" s="796">
        <f t="shared" si="108"/>
        <v>0</v>
      </c>
      <c r="G234" s="677">
        <v>0</v>
      </c>
      <c r="H234" s="786">
        <f t="shared" si="109"/>
        <v>0</v>
      </c>
      <c r="I234" s="677">
        <v>0</v>
      </c>
      <c r="J234" s="673">
        <v>0</v>
      </c>
      <c r="K234" s="786">
        <f t="shared" si="110"/>
        <v>0</v>
      </c>
      <c r="L234" s="677">
        <v>0</v>
      </c>
      <c r="M234" s="673">
        <v>0</v>
      </c>
      <c r="N234" s="786">
        <f t="shared" si="111"/>
        <v>0</v>
      </c>
      <c r="O234" s="677">
        <v>0</v>
      </c>
      <c r="P234" s="673">
        <v>0</v>
      </c>
      <c r="Q234" s="786">
        <f t="shared" si="112"/>
        <v>0</v>
      </c>
      <c r="R234" s="677">
        <v>0</v>
      </c>
      <c r="S234" s="673">
        <v>0</v>
      </c>
      <c r="T234" s="786">
        <f t="shared" si="113"/>
        <v>0</v>
      </c>
      <c r="U234" s="677">
        <v>0</v>
      </c>
      <c r="V234" s="673">
        <v>0</v>
      </c>
      <c r="W234" s="786">
        <f t="shared" si="114"/>
        <v>0</v>
      </c>
      <c r="X234" s="677">
        <v>0</v>
      </c>
      <c r="Y234" s="673">
        <v>0</v>
      </c>
      <c r="Z234" s="786">
        <f t="shared" si="115"/>
        <v>0</v>
      </c>
      <c r="AA234" s="677">
        <v>0</v>
      </c>
      <c r="AB234" s="673">
        <v>0</v>
      </c>
      <c r="AC234" s="786">
        <f t="shared" si="116"/>
        <v>0</v>
      </c>
      <c r="AD234" s="674">
        <v>0</v>
      </c>
      <c r="AE234" s="801" t="str">
        <f t="shared" si="117"/>
        <v>OK</v>
      </c>
      <c r="AF234" s="801" t="str">
        <f t="shared" si="117"/>
        <v>OK</v>
      </c>
      <c r="AG234" s="801" t="str">
        <f t="shared" si="118"/>
        <v>OK</v>
      </c>
      <c r="AH234" s="801" t="str">
        <f t="shared" si="118"/>
        <v>OK</v>
      </c>
    </row>
    <row r="235" spans="1:34" ht="22.5" customHeight="1">
      <c r="A235" s="1430" t="s">
        <v>1770</v>
      </c>
      <c r="B235" s="1296"/>
      <c r="C235" s="598">
        <v>47</v>
      </c>
      <c r="D235" s="795">
        <f t="shared" si="107"/>
        <v>0</v>
      </c>
      <c r="E235" s="786">
        <f t="shared" si="108"/>
        <v>0</v>
      </c>
      <c r="F235" s="796">
        <f t="shared" si="108"/>
        <v>0</v>
      </c>
      <c r="G235" s="677">
        <v>0</v>
      </c>
      <c r="H235" s="786">
        <f t="shared" si="109"/>
        <v>0</v>
      </c>
      <c r="I235" s="677">
        <v>0</v>
      </c>
      <c r="J235" s="673">
        <v>0</v>
      </c>
      <c r="K235" s="786">
        <f t="shared" si="110"/>
        <v>0</v>
      </c>
      <c r="L235" s="677">
        <v>0</v>
      </c>
      <c r="M235" s="673">
        <v>0</v>
      </c>
      <c r="N235" s="786">
        <f t="shared" si="111"/>
        <v>0</v>
      </c>
      <c r="O235" s="677">
        <v>0</v>
      </c>
      <c r="P235" s="673">
        <v>0</v>
      </c>
      <c r="Q235" s="786">
        <f t="shared" si="112"/>
        <v>0</v>
      </c>
      <c r="R235" s="677">
        <v>0</v>
      </c>
      <c r="S235" s="673">
        <v>0</v>
      </c>
      <c r="T235" s="786">
        <f t="shared" si="113"/>
        <v>0</v>
      </c>
      <c r="U235" s="677">
        <v>0</v>
      </c>
      <c r="V235" s="673">
        <v>0</v>
      </c>
      <c r="W235" s="786">
        <f t="shared" si="114"/>
        <v>0</v>
      </c>
      <c r="X235" s="677">
        <v>0</v>
      </c>
      <c r="Y235" s="673">
        <v>0</v>
      </c>
      <c r="Z235" s="786">
        <f t="shared" si="115"/>
        <v>0</v>
      </c>
      <c r="AA235" s="677">
        <v>0</v>
      </c>
      <c r="AB235" s="673">
        <v>0</v>
      </c>
      <c r="AC235" s="786">
        <f t="shared" si="116"/>
        <v>0</v>
      </c>
      <c r="AD235" s="674">
        <v>0</v>
      </c>
      <c r="AE235" s="801" t="str">
        <f t="shared" si="117"/>
        <v>OK</v>
      </c>
      <c r="AF235" s="801" t="str">
        <f t="shared" si="117"/>
        <v>OK</v>
      </c>
      <c r="AG235" s="801" t="str">
        <f t="shared" si="118"/>
        <v>OK</v>
      </c>
      <c r="AH235" s="801" t="str">
        <f t="shared" si="118"/>
        <v>OK</v>
      </c>
    </row>
    <row r="236" spans="1:34" ht="22.5" customHeight="1">
      <c r="A236" s="1430" t="s">
        <v>1771</v>
      </c>
      <c r="B236" s="1296"/>
      <c r="C236" s="598">
        <v>48</v>
      </c>
      <c r="D236" s="795">
        <f t="shared" si="107"/>
        <v>0</v>
      </c>
      <c r="E236" s="786">
        <f t="shared" si="108"/>
        <v>0</v>
      </c>
      <c r="F236" s="796">
        <f t="shared" si="108"/>
        <v>0</v>
      </c>
      <c r="G236" s="677">
        <v>0</v>
      </c>
      <c r="H236" s="786">
        <f t="shared" si="109"/>
        <v>0</v>
      </c>
      <c r="I236" s="677">
        <v>0</v>
      </c>
      <c r="J236" s="673">
        <v>0</v>
      </c>
      <c r="K236" s="786">
        <f t="shared" si="110"/>
        <v>0</v>
      </c>
      <c r="L236" s="677">
        <v>0</v>
      </c>
      <c r="M236" s="673">
        <v>0</v>
      </c>
      <c r="N236" s="786">
        <f t="shared" si="111"/>
        <v>0</v>
      </c>
      <c r="O236" s="677">
        <v>0</v>
      </c>
      <c r="P236" s="673">
        <v>0</v>
      </c>
      <c r="Q236" s="786">
        <f t="shared" si="112"/>
        <v>0</v>
      </c>
      <c r="R236" s="677">
        <v>0</v>
      </c>
      <c r="S236" s="673">
        <v>0</v>
      </c>
      <c r="T236" s="786">
        <f t="shared" si="113"/>
        <v>0</v>
      </c>
      <c r="U236" s="677">
        <v>0</v>
      </c>
      <c r="V236" s="673">
        <v>0</v>
      </c>
      <c r="W236" s="786">
        <f t="shared" si="114"/>
        <v>0</v>
      </c>
      <c r="X236" s="677">
        <v>0</v>
      </c>
      <c r="Y236" s="673">
        <v>0</v>
      </c>
      <c r="Z236" s="786">
        <f t="shared" si="115"/>
        <v>0</v>
      </c>
      <c r="AA236" s="677">
        <v>0</v>
      </c>
      <c r="AB236" s="673">
        <v>0</v>
      </c>
      <c r="AC236" s="786">
        <f t="shared" si="116"/>
        <v>0</v>
      </c>
      <c r="AD236" s="674">
        <v>0</v>
      </c>
      <c r="AE236" s="801" t="str">
        <f t="shared" si="117"/>
        <v>OK</v>
      </c>
      <c r="AF236" s="801" t="str">
        <f t="shared" si="117"/>
        <v>OK</v>
      </c>
      <c r="AG236" s="801" t="str">
        <f t="shared" si="118"/>
        <v>OK</v>
      </c>
      <c r="AH236" s="801" t="str">
        <f t="shared" si="118"/>
        <v>OK</v>
      </c>
    </row>
    <row r="237" spans="1:34" ht="22.5" customHeight="1">
      <c r="A237" s="1430" t="s">
        <v>1772</v>
      </c>
      <c r="B237" s="1296"/>
      <c r="C237" s="598">
        <v>49</v>
      </c>
      <c r="D237" s="795">
        <f t="shared" si="107"/>
        <v>0</v>
      </c>
      <c r="E237" s="786">
        <f t="shared" si="108"/>
        <v>0</v>
      </c>
      <c r="F237" s="796">
        <f t="shared" si="108"/>
        <v>0</v>
      </c>
      <c r="G237" s="677">
        <v>0</v>
      </c>
      <c r="H237" s="786">
        <f t="shared" si="109"/>
        <v>0</v>
      </c>
      <c r="I237" s="677">
        <v>0</v>
      </c>
      <c r="J237" s="673">
        <v>0</v>
      </c>
      <c r="K237" s="786">
        <f t="shared" si="110"/>
        <v>0</v>
      </c>
      <c r="L237" s="677">
        <v>0</v>
      </c>
      <c r="M237" s="673">
        <v>0</v>
      </c>
      <c r="N237" s="786">
        <f t="shared" si="111"/>
        <v>0</v>
      </c>
      <c r="O237" s="677">
        <v>0</v>
      </c>
      <c r="P237" s="673">
        <v>0</v>
      </c>
      <c r="Q237" s="786">
        <f t="shared" si="112"/>
        <v>0</v>
      </c>
      <c r="R237" s="677">
        <v>0</v>
      </c>
      <c r="S237" s="673">
        <v>0</v>
      </c>
      <c r="T237" s="786">
        <f t="shared" si="113"/>
        <v>0</v>
      </c>
      <c r="U237" s="677">
        <v>0</v>
      </c>
      <c r="V237" s="673">
        <v>0</v>
      </c>
      <c r="W237" s="786">
        <f t="shared" si="114"/>
        <v>0</v>
      </c>
      <c r="X237" s="677">
        <v>0</v>
      </c>
      <c r="Y237" s="673">
        <v>0</v>
      </c>
      <c r="Z237" s="786">
        <f t="shared" si="115"/>
        <v>0</v>
      </c>
      <c r="AA237" s="677">
        <v>0</v>
      </c>
      <c r="AB237" s="673">
        <v>0</v>
      </c>
      <c r="AC237" s="786">
        <f t="shared" si="116"/>
        <v>0</v>
      </c>
      <c r="AD237" s="674">
        <v>0</v>
      </c>
      <c r="AE237" s="801" t="str">
        <f t="shared" si="117"/>
        <v>OK</v>
      </c>
      <c r="AF237" s="801" t="str">
        <f t="shared" si="117"/>
        <v>OK</v>
      </c>
      <c r="AG237" s="801" t="str">
        <f t="shared" si="118"/>
        <v>OK</v>
      </c>
      <c r="AH237" s="801" t="str">
        <f t="shared" si="118"/>
        <v>OK</v>
      </c>
    </row>
    <row r="238" spans="1:34" ht="22.5" customHeight="1">
      <c r="A238" s="1430" t="s">
        <v>1773</v>
      </c>
      <c r="B238" s="1296"/>
      <c r="C238" s="598">
        <v>50</v>
      </c>
      <c r="D238" s="795">
        <f t="shared" si="107"/>
        <v>0</v>
      </c>
      <c r="E238" s="786">
        <f t="shared" si="108"/>
        <v>0</v>
      </c>
      <c r="F238" s="796">
        <f t="shared" si="108"/>
        <v>0</v>
      </c>
      <c r="G238" s="677">
        <v>0</v>
      </c>
      <c r="H238" s="786">
        <f t="shared" si="109"/>
        <v>0</v>
      </c>
      <c r="I238" s="677">
        <v>0</v>
      </c>
      <c r="J238" s="673">
        <v>0</v>
      </c>
      <c r="K238" s="786">
        <f t="shared" si="110"/>
        <v>0</v>
      </c>
      <c r="L238" s="677">
        <v>0</v>
      </c>
      <c r="M238" s="673">
        <v>0</v>
      </c>
      <c r="N238" s="786">
        <f t="shared" si="111"/>
        <v>0</v>
      </c>
      <c r="O238" s="677">
        <v>0</v>
      </c>
      <c r="P238" s="673">
        <v>0</v>
      </c>
      <c r="Q238" s="786">
        <f t="shared" si="112"/>
        <v>0</v>
      </c>
      <c r="R238" s="677">
        <v>0</v>
      </c>
      <c r="S238" s="673">
        <v>0</v>
      </c>
      <c r="T238" s="786">
        <f t="shared" si="113"/>
        <v>0</v>
      </c>
      <c r="U238" s="677">
        <v>0</v>
      </c>
      <c r="V238" s="673">
        <v>0</v>
      </c>
      <c r="W238" s="786">
        <f t="shared" si="114"/>
        <v>0</v>
      </c>
      <c r="X238" s="677">
        <v>0</v>
      </c>
      <c r="Y238" s="673">
        <v>0</v>
      </c>
      <c r="Z238" s="786">
        <f t="shared" si="115"/>
        <v>0</v>
      </c>
      <c r="AA238" s="677">
        <v>0</v>
      </c>
      <c r="AB238" s="673">
        <v>0</v>
      </c>
      <c r="AC238" s="786">
        <f t="shared" si="116"/>
        <v>0</v>
      </c>
      <c r="AD238" s="674">
        <v>0</v>
      </c>
      <c r="AE238" s="801" t="str">
        <f t="shared" si="117"/>
        <v>OK</v>
      </c>
      <c r="AF238" s="801" t="str">
        <f t="shared" si="117"/>
        <v>OK</v>
      </c>
      <c r="AG238" s="801" t="str">
        <f t="shared" si="118"/>
        <v>OK</v>
      </c>
      <c r="AH238" s="801" t="str">
        <f t="shared" si="118"/>
        <v>OK</v>
      </c>
    </row>
    <row r="239" spans="1:34" ht="22.5" customHeight="1">
      <c r="A239" s="1430" t="s">
        <v>1774</v>
      </c>
      <c r="B239" s="1296"/>
      <c r="C239" s="598">
        <v>51</v>
      </c>
      <c r="D239" s="795">
        <f t="shared" si="107"/>
        <v>0</v>
      </c>
      <c r="E239" s="786">
        <f t="shared" si="108"/>
        <v>0</v>
      </c>
      <c r="F239" s="796">
        <f t="shared" si="108"/>
        <v>0</v>
      </c>
      <c r="G239" s="939">
        <v>0</v>
      </c>
      <c r="H239" s="786">
        <f t="shared" si="109"/>
        <v>0</v>
      </c>
      <c r="I239" s="939">
        <v>0</v>
      </c>
      <c r="J239" s="916">
        <v>0</v>
      </c>
      <c r="K239" s="786">
        <f t="shared" si="110"/>
        <v>0</v>
      </c>
      <c r="L239" s="939">
        <v>0</v>
      </c>
      <c r="M239" s="916">
        <v>0</v>
      </c>
      <c r="N239" s="786">
        <f t="shared" si="111"/>
        <v>0</v>
      </c>
      <c r="O239" s="939">
        <v>0</v>
      </c>
      <c r="P239" s="916">
        <v>0</v>
      </c>
      <c r="Q239" s="786">
        <f t="shared" si="112"/>
        <v>0</v>
      </c>
      <c r="R239" s="939">
        <v>0</v>
      </c>
      <c r="S239" s="673">
        <v>0</v>
      </c>
      <c r="T239" s="786">
        <f t="shared" si="113"/>
        <v>0</v>
      </c>
      <c r="U239" s="677">
        <v>0</v>
      </c>
      <c r="V239" s="673">
        <v>0</v>
      </c>
      <c r="W239" s="786">
        <f t="shared" si="114"/>
        <v>0</v>
      </c>
      <c r="X239" s="677">
        <v>0</v>
      </c>
      <c r="Y239" s="673">
        <v>0</v>
      </c>
      <c r="Z239" s="786">
        <f t="shared" si="115"/>
        <v>0</v>
      </c>
      <c r="AA239" s="677">
        <v>0</v>
      </c>
      <c r="AB239" s="673">
        <v>0</v>
      </c>
      <c r="AC239" s="786">
        <f t="shared" si="116"/>
        <v>0</v>
      </c>
      <c r="AD239" s="674">
        <v>0</v>
      </c>
      <c r="AE239" s="801" t="str">
        <f t="shared" si="117"/>
        <v>OK</v>
      </c>
      <c r="AF239" s="801" t="str">
        <f t="shared" si="117"/>
        <v>OK</v>
      </c>
      <c r="AG239" s="801" t="str">
        <f t="shared" si="118"/>
        <v>OK</v>
      </c>
      <c r="AH239" s="801" t="str">
        <f t="shared" si="118"/>
        <v>OK</v>
      </c>
    </row>
    <row r="240" spans="1:34" ht="22.5" customHeight="1">
      <c r="A240" s="1430" t="s">
        <v>1775</v>
      </c>
      <c r="B240" s="1296"/>
      <c r="C240" s="598">
        <v>52</v>
      </c>
      <c r="D240" s="795">
        <f t="shared" si="107"/>
        <v>0</v>
      </c>
      <c r="E240" s="786">
        <f t="shared" si="108"/>
        <v>0</v>
      </c>
      <c r="F240" s="796">
        <f t="shared" si="108"/>
        <v>0</v>
      </c>
      <c r="G240" s="939">
        <v>0</v>
      </c>
      <c r="H240" s="786">
        <f t="shared" si="109"/>
        <v>0</v>
      </c>
      <c r="I240" s="939">
        <v>0</v>
      </c>
      <c r="J240" s="916">
        <v>0</v>
      </c>
      <c r="K240" s="786">
        <f t="shared" si="110"/>
        <v>0</v>
      </c>
      <c r="L240" s="939">
        <v>0</v>
      </c>
      <c r="M240" s="916">
        <v>0</v>
      </c>
      <c r="N240" s="786">
        <f t="shared" si="111"/>
        <v>0</v>
      </c>
      <c r="O240" s="939">
        <v>0</v>
      </c>
      <c r="P240" s="916">
        <v>0</v>
      </c>
      <c r="Q240" s="786">
        <f t="shared" si="112"/>
        <v>0</v>
      </c>
      <c r="R240" s="939">
        <v>0</v>
      </c>
      <c r="S240" s="673">
        <v>0</v>
      </c>
      <c r="T240" s="786">
        <f t="shared" si="113"/>
        <v>0</v>
      </c>
      <c r="U240" s="677">
        <v>0</v>
      </c>
      <c r="V240" s="673">
        <v>0</v>
      </c>
      <c r="W240" s="786">
        <f t="shared" si="114"/>
        <v>0</v>
      </c>
      <c r="X240" s="677">
        <v>0</v>
      </c>
      <c r="Y240" s="673">
        <v>0</v>
      </c>
      <c r="Z240" s="786">
        <f t="shared" si="115"/>
        <v>0</v>
      </c>
      <c r="AA240" s="677">
        <v>0</v>
      </c>
      <c r="AB240" s="673">
        <v>0</v>
      </c>
      <c r="AC240" s="786">
        <f t="shared" si="116"/>
        <v>0</v>
      </c>
      <c r="AD240" s="674">
        <v>0</v>
      </c>
      <c r="AE240" s="801" t="str">
        <f t="shared" si="117"/>
        <v>OK</v>
      </c>
      <c r="AF240" s="801" t="str">
        <f t="shared" si="117"/>
        <v>OK</v>
      </c>
      <c r="AG240" s="801" t="str">
        <f t="shared" si="118"/>
        <v>OK</v>
      </c>
      <c r="AH240" s="801" t="str">
        <f t="shared" si="118"/>
        <v>OK</v>
      </c>
    </row>
    <row r="241" spans="1:34" ht="22.5" customHeight="1">
      <c r="A241" s="1430" t="s">
        <v>1776</v>
      </c>
      <c r="B241" s="1296"/>
      <c r="C241" s="598">
        <v>53</v>
      </c>
      <c r="D241" s="795">
        <f t="shared" si="107"/>
        <v>0</v>
      </c>
      <c r="E241" s="786">
        <f t="shared" si="108"/>
        <v>0</v>
      </c>
      <c r="F241" s="796">
        <f t="shared" si="108"/>
        <v>0</v>
      </c>
      <c r="G241" s="939">
        <v>0</v>
      </c>
      <c r="H241" s="786">
        <f t="shared" si="109"/>
        <v>0</v>
      </c>
      <c r="I241" s="939">
        <v>0</v>
      </c>
      <c r="J241" s="916">
        <v>0</v>
      </c>
      <c r="K241" s="786">
        <f t="shared" si="110"/>
        <v>0</v>
      </c>
      <c r="L241" s="939">
        <v>0</v>
      </c>
      <c r="M241" s="916">
        <v>0</v>
      </c>
      <c r="N241" s="786">
        <f t="shared" si="111"/>
        <v>0</v>
      </c>
      <c r="O241" s="939">
        <v>0</v>
      </c>
      <c r="P241" s="916">
        <v>0</v>
      </c>
      <c r="Q241" s="786">
        <f t="shared" si="112"/>
        <v>0</v>
      </c>
      <c r="R241" s="939">
        <v>0</v>
      </c>
      <c r="S241" s="673">
        <v>0</v>
      </c>
      <c r="T241" s="786">
        <f t="shared" si="113"/>
        <v>0</v>
      </c>
      <c r="U241" s="677">
        <v>0</v>
      </c>
      <c r="V241" s="673">
        <v>0</v>
      </c>
      <c r="W241" s="786">
        <f t="shared" si="114"/>
        <v>0</v>
      </c>
      <c r="X241" s="677">
        <v>0</v>
      </c>
      <c r="Y241" s="673">
        <v>0</v>
      </c>
      <c r="Z241" s="786">
        <f t="shared" si="115"/>
        <v>0</v>
      </c>
      <c r="AA241" s="677">
        <v>0</v>
      </c>
      <c r="AB241" s="673">
        <v>0</v>
      </c>
      <c r="AC241" s="786">
        <f t="shared" si="116"/>
        <v>0</v>
      </c>
      <c r="AD241" s="674">
        <v>0</v>
      </c>
      <c r="AE241" s="801" t="str">
        <f t="shared" si="117"/>
        <v>OK</v>
      </c>
      <c r="AF241" s="801" t="str">
        <f t="shared" si="117"/>
        <v>OK</v>
      </c>
      <c r="AG241" s="801" t="str">
        <f t="shared" si="118"/>
        <v>OK</v>
      </c>
      <c r="AH241" s="801" t="str">
        <f t="shared" si="118"/>
        <v>OK</v>
      </c>
    </row>
    <row r="242" spans="1:34" ht="22.5" customHeight="1">
      <c r="A242" s="1430" t="s">
        <v>1777</v>
      </c>
      <c r="B242" s="1296"/>
      <c r="C242" s="598">
        <v>54</v>
      </c>
      <c r="D242" s="795">
        <f t="shared" si="107"/>
        <v>0</v>
      </c>
      <c r="E242" s="786">
        <f t="shared" si="108"/>
        <v>0</v>
      </c>
      <c r="F242" s="796">
        <f t="shared" si="108"/>
        <v>0</v>
      </c>
      <c r="G242" s="939">
        <v>0</v>
      </c>
      <c r="H242" s="786">
        <f t="shared" si="109"/>
        <v>0</v>
      </c>
      <c r="I242" s="939">
        <v>0</v>
      </c>
      <c r="J242" s="916">
        <v>0</v>
      </c>
      <c r="K242" s="786">
        <f t="shared" si="110"/>
        <v>0</v>
      </c>
      <c r="L242" s="939">
        <v>0</v>
      </c>
      <c r="M242" s="916">
        <v>0</v>
      </c>
      <c r="N242" s="786">
        <f t="shared" si="111"/>
        <v>0</v>
      </c>
      <c r="O242" s="939">
        <v>0</v>
      </c>
      <c r="P242" s="916">
        <v>0</v>
      </c>
      <c r="Q242" s="786">
        <f t="shared" si="112"/>
        <v>0</v>
      </c>
      <c r="R242" s="939">
        <v>0</v>
      </c>
      <c r="S242" s="673">
        <v>0</v>
      </c>
      <c r="T242" s="786">
        <f t="shared" si="113"/>
        <v>0</v>
      </c>
      <c r="U242" s="677">
        <v>0</v>
      </c>
      <c r="V242" s="673">
        <v>0</v>
      </c>
      <c r="W242" s="786">
        <f t="shared" si="114"/>
        <v>0</v>
      </c>
      <c r="X242" s="677">
        <v>0</v>
      </c>
      <c r="Y242" s="673">
        <v>0</v>
      </c>
      <c r="Z242" s="786">
        <f t="shared" si="115"/>
        <v>0</v>
      </c>
      <c r="AA242" s="677">
        <v>0</v>
      </c>
      <c r="AB242" s="673">
        <v>0</v>
      </c>
      <c r="AC242" s="786">
        <f t="shared" si="116"/>
        <v>0</v>
      </c>
      <c r="AD242" s="674">
        <v>0</v>
      </c>
      <c r="AE242" s="801" t="str">
        <f t="shared" si="117"/>
        <v>OK</v>
      </c>
      <c r="AF242" s="801" t="str">
        <f t="shared" si="117"/>
        <v>OK</v>
      </c>
      <c r="AG242" s="801" t="str">
        <f t="shared" si="118"/>
        <v>OK</v>
      </c>
      <c r="AH242" s="801" t="str">
        <f t="shared" si="118"/>
        <v>OK</v>
      </c>
    </row>
    <row r="243" spans="1:34" ht="22.5" customHeight="1">
      <c r="A243" s="1430" t="s">
        <v>1778</v>
      </c>
      <c r="B243" s="1296"/>
      <c r="C243" s="598">
        <v>55</v>
      </c>
      <c r="D243" s="795">
        <f t="shared" si="107"/>
        <v>0</v>
      </c>
      <c r="E243" s="786">
        <f t="shared" si="108"/>
        <v>0</v>
      </c>
      <c r="F243" s="796">
        <f t="shared" si="108"/>
        <v>0</v>
      </c>
      <c r="G243" s="939">
        <v>0</v>
      </c>
      <c r="H243" s="786">
        <f t="shared" si="109"/>
        <v>0</v>
      </c>
      <c r="I243" s="939">
        <v>0</v>
      </c>
      <c r="J243" s="916">
        <v>0</v>
      </c>
      <c r="K243" s="786">
        <f t="shared" si="110"/>
        <v>0</v>
      </c>
      <c r="L243" s="939">
        <v>0</v>
      </c>
      <c r="M243" s="916">
        <v>0</v>
      </c>
      <c r="N243" s="786">
        <f t="shared" si="111"/>
        <v>0</v>
      </c>
      <c r="O243" s="939">
        <v>0</v>
      </c>
      <c r="P243" s="916">
        <v>0</v>
      </c>
      <c r="Q243" s="786">
        <f t="shared" si="112"/>
        <v>0</v>
      </c>
      <c r="R243" s="939">
        <v>0</v>
      </c>
      <c r="S243" s="673">
        <v>0</v>
      </c>
      <c r="T243" s="786">
        <f t="shared" si="113"/>
        <v>0</v>
      </c>
      <c r="U243" s="677">
        <v>0</v>
      </c>
      <c r="V243" s="673">
        <v>0</v>
      </c>
      <c r="W243" s="786">
        <f t="shared" si="114"/>
        <v>0</v>
      </c>
      <c r="X243" s="677">
        <v>0</v>
      </c>
      <c r="Y243" s="673">
        <v>0</v>
      </c>
      <c r="Z243" s="786">
        <f t="shared" si="115"/>
        <v>0</v>
      </c>
      <c r="AA243" s="677">
        <v>0</v>
      </c>
      <c r="AB243" s="673">
        <v>0</v>
      </c>
      <c r="AC243" s="786">
        <f t="shared" si="116"/>
        <v>0</v>
      </c>
      <c r="AD243" s="674">
        <v>0</v>
      </c>
      <c r="AE243" s="801" t="str">
        <f t="shared" si="117"/>
        <v>OK</v>
      </c>
      <c r="AF243" s="801" t="str">
        <f t="shared" si="117"/>
        <v>OK</v>
      </c>
      <c r="AG243" s="801" t="str">
        <f t="shared" si="118"/>
        <v>OK</v>
      </c>
      <c r="AH243" s="801" t="str">
        <f t="shared" si="118"/>
        <v>OK</v>
      </c>
    </row>
    <row r="244" spans="1:34" ht="22.5" customHeight="1">
      <c r="A244" s="1430" t="s">
        <v>1779</v>
      </c>
      <c r="B244" s="1296"/>
      <c r="C244" s="598">
        <v>56</v>
      </c>
      <c r="D244" s="795">
        <f t="shared" si="107"/>
        <v>0</v>
      </c>
      <c r="E244" s="786">
        <f t="shared" si="108"/>
        <v>0</v>
      </c>
      <c r="F244" s="796">
        <f t="shared" si="108"/>
        <v>0</v>
      </c>
      <c r="G244" s="939">
        <v>0</v>
      </c>
      <c r="H244" s="786">
        <f t="shared" si="109"/>
        <v>0</v>
      </c>
      <c r="I244" s="939">
        <v>0</v>
      </c>
      <c r="J244" s="916">
        <v>0</v>
      </c>
      <c r="K244" s="786">
        <f t="shared" si="110"/>
        <v>0</v>
      </c>
      <c r="L244" s="939">
        <v>0</v>
      </c>
      <c r="M244" s="916">
        <v>0</v>
      </c>
      <c r="N244" s="786">
        <f t="shared" si="111"/>
        <v>0</v>
      </c>
      <c r="O244" s="939">
        <v>0</v>
      </c>
      <c r="P244" s="916">
        <v>0</v>
      </c>
      <c r="Q244" s="786">
        <f t="shared" si="112"/>
        <v>0</v>
      </c>
      <c r="R244" s="939">
        <v>0</v>
      </c>
      <c r="S244" s="673">
        <v>0</v>
      </c>
      <c r="T244" s="786">
        <f t="shared" si="113"/>
        <v>0</v>
      </c>
      <c r="U244" s="677">
        <v>0</v>
      </c>
      <c r="V244" s="673">
        <v>0</v>
      </c>
      <c r="W244" s="786">
        <f t="shared" si="114"/>
        <v>0</v>
      </c>
      <c r="X244" s="677">
        <v>0</v>
      </c>
      <c r="Y244" s="673">
        <v>0</v>
      </c>
      <c r="Z244" s="786">
        <f t="shared" si="115"/>
        <v>0</v>
      </c>
      <c r="AA244" s="677">
        <v>0</v>
      </c>
      <c r="AB244" s="673">
        <v>0</v>
      </c>
      <c r="AC244" s="786">
        <f t="shared" si="116"/>
        <v>0</v>
      </c>
      <c r="AD244" s="674">
        <v>0</v>
      </c>
      <c r="AE244" s="801" t="str">
        <f t="shared" si="117"/>
        <v>OK</v>
      </c>
      <c r="AF244" s="801" t="str">
        <f t="shared" si="117"/>
        <v>OK</v>
      </c>
      <c r="AG244" s="801" t="str">
        <f t="shared" si="118"/>
        <v>OK</v>
      </c>
      <c r="AH244" s="801" t="str">
        <f t="shared" si="118"/>
        <v>OK</v>
      </c>
    </row>
    <row r="245" spans="1:34" ht="22.5" customHeight="1" thickBot="1">
      <c r="A245" s="1488" t="s">
        <v>1780</v>
      </c>
      <c r="B245" s="1476"/>
      <c r="C245" s="683">
        <v>57</v>
      </c>
      <c r="D245" s="821">
        <f t="shared" si="107"/>
        <v>0</v>
      </c>
      <c r="E245" s="790">
        <f t="shared" si="108"/>
        <v>0</v>
      </c>
      <c r="F245" s="797">
        <f t="shared" si="108"/>
        <v>0</v>
      </c>
      <c r="G245" s="940">
        <v>0</v>
      </c>
      <c r="H245" s="790">
        <f t="shared" si="109"/>
        <v>0</v>
      </c>
      <c r="I245" s="940">
        <v>0</v>
      </c>
      <c r="J245" s="941">
        <v>0</v>
      </c>
      <c r="K245" s="790">
        <f t="shared" si="110"/>
        <v>0</v>
      </c>
      <c r="L245" s="940">
        <v>0</v>
      </c>
      <c r="M245" s="941">
        <v>0</v>
      </c>
      <c r="N245" s="790">
        <f t="shared" si="111"/>
        <v>0</v>
      </c>
      <c r="O245" s="940">
        <v>0</v>
      </c>
      <c r="P245" s="941">
        <v>0</v>
      </c>
      <c r="Q245" s="790">
        <f t="shared" si="112"/>
        <v>0</v>
      </c>
      <c r="R245" s="940">
        <v>0</v>
      </c>
      <c r="S245" s="684">
        <v>0</v>
      </c>
      <c r="T245" s="790">
        <f t="shared" si="113"/>
        <v>0</v>
      </c>
      <c r="U245" s="688">
        <v>0</v>
      </c>
      <c r="V245" s="684">
        <v>0</v>
      </c>
      <c r="W245" s="790">
        <f t="shared" si="114"/>
        <v>0</v>
      </c>
      <c r="X245" s="688">
        <v>0</v>
      </c>
      <c r="Y245" s="684">
        <v>0</v>
      </c>
      <c r="Z245" s="790">
        <f t="shared" si="115"/>
        <v>0</v>
      </c>
      <c r="AA245" s="688">
        <v>0</v>
      </c>
      <c r="AB245" s="684">
        <v>0</v>
      </c>
      <c r="AC245" s="790">
        <f t="shared" si="116"/>
        <v>0</v>
      </c>
      <c r="AD245" s="685">
        <v>0</v>
      </c>
      <c r="AE245" s="801" t="str">
        <f t="shared" si="117"/>
        <v>OK</v>
      </c>
      <c r="AF245" s="801" t="str">
        <f t="shared" si="117"/>
        <v>OK</v>
      </c>
      <c r="AG245" s="801" t="str">
        <f t="shared" si="118"/>
        <v>OK</v>
      </c>
      <c r="AH245" s="801" t="str">
        <f t="shared" si="118"/>
        <v>OK</v>
      </c>
    </row>
    <row r="246" spans="1:34" ht="22.5" customHeight="1" thickTop="1">
      <c r="A246" s="1418" t="s">
        <v>1781</v>
      </c>
      <c r="B246" s="1417"/>
      <c r="C246" s="661">
        <v>58</v>
      </c>
      <c r="D246" s="823">
        <f t="shared" si="107"/>
        <v>0</v>
      </c>
      <c r="E246" s="792">
        <f t="shared" si="108"/>
        <v>0</v>
      </c>
      <c r="F246" s="798">
        <f t="shared" si="108"/>
        <v>0</v>
      </c>
      <c r="G246" s="942">
        <v>0</v>
      </c>
      <c r="H246" s="792">
        <f t="shared" si="109"/>
        <v>0</v>
      </c>
      <c r="I246" s="942">
        <v>0</v>
      </c>
      <c r="J246" s="943">
        <v>0</v>
      </c>
      <c r="K246" s="792">
        <f t="shared" si="110"/>
        <v>0</v>
      </c>
      <c r="L246" s="942">
        <v>0</v>
      </c>
      <c r="M246" s="943">
        <v>0</v>
      </c>
      <c r="N246" s="792">
        <f t="shared" si="111"/>
        <v>0</v>
      </c>
      <c r="O246" s="942">
        <v>0</v>
      </c>
      <c r="P246" s="943">
        <v>0</v>
      </c>
      <c r="Q246" s="792">
        <f t="shared" si="112"/>
        <v>0</v>
      </c>
      <c r="R246" s="942">
        <v>0</v>
      </c>
      <c r="S246" s="664">
        <v>0</v>
      </c>
      <c r="T246" s="792">
        <f t="shared" si="113"/>
        <v>0</v>
      </c>
      <c r="U246" s="694">
        <v>0</v>
      </c>
      <c r="V246" s="664">
        <v>0</v>
      </c>
      <c r="W246" s="792">
        <f t="shared" si="114"/>
        <v>0</v>
      </c>
      <c r="X246" s="694">
        <v>0</v>
      </c>
      <c r="Y246" s="664">
        <v>0</v>
      </c>
      <c r="Z246" s="792">
        <f t="shared" si="115"/>
        <v>0</v>
      </c>
      <c r="AA246" s="694">
        <v>0</v>
      </c>
      <c r="AB246" s="664">
        <v>0</v>
      </c>
      <c r="AC246" s="792">
        <f t="shared" si="116"/>
        <v>0</v>
      </c>
      <c r="AD246" s="606">
        <v>0</v>
      </c>
      <c r="AE246" s="801" t="str">
        <f t="shared" si="117"/>
        <v>OK</v>
      </c>
      <c r="AF246" s="801" t="str">
        <f t="shared" si="117"/>
        <v>OK</v>
      </c>
      <c r="AG246" s="801" t="str">
        <f t="shared" si="118"/>
        <v>OK</v>
      </c>
      <c r="AH246" s="801" t="str">
        <f t="shared" si="118"/>
        <v>OK</v>
      </c>
    </row>
    <row r="247" spans="1:34" ht="22.5" customHeight="1">
      <c r="A247" s="1430" t="s">
        <v>1783</v>
      </c>
      <c r="B247" s="1296"/>
      <c r="C247" s="598">
        <v>59</v>
      </c>
      <c r="D247" s="795">
        <f t="shared" si="107"/>
        <v>0</v>
      </c>
      <c r="E247" s="786">
        <f t="shared" si="108"/>
        <v>0</v>
      </c>
      <c r="F247" s="796">
        <f t="shared" si="108"/>
        <v>0</v>
      </c>
      <c r="G247" s="939">
        <v>0</v>
      </c>
      <c r="H247" s="786">
        <f t="shared" si="109"/>
        <v>0</v>
      </c>
      <c r="I247" s="939">
        <v>0</v>
      </c>
      <c r="J247" s="916">
        <v>0</v>
      </c>
      <c r="K247" s="786">
        <f t="shared" si="110"/>
        <v>0</v>
      </c>
      <c r="L247" s="939">
        <v>0</v>
      </c>
      <c r="M247" s="916">
        <v>0</v>
      </c>
      <c r="N247" s="786">
        <f t="shared" si="111"/>
        <v>0</v>
      </c>
      <c r="O247" s="939">
        <v>0</v>
      </c>
      <c r="P247" s="916">
        <v>0</v>
      </c>
      <c r="Q247" s="786">
        <f t="shared" si="112"/>
        <v>0</v>
      </c>
      <c r="R247" s="939">
        <v>0</v>
      </c>
      <c r="S247" s="673">
        <v>0</v>
      </c>
      <c r="T247" s="786">
        <f t="shared" si="113"/>
        <v>0</v>
      </c>
      <c r="U247" s="677">
        <v>0</v>
      </c>
      <c r="V247" s="673">
        <v>0</v>
      </c>
      <c r="W247" s="786">
        <f t="shared" si="114"/>
        <v>0</v>
      </c>
      <c r="X247" s="677">
        <v>0</v>
      </c>
      <c r="Y247" s="673">
        <v>0</v>
      </c>
      <c r="Z247" s="786">
        <f t="shared" si="115"/>
        <v>0</v>
      </c>
      <c r="AA247" s="677">
        <v>0</v>
      </c>
      <c r="AB247" s="673">
        <v>0</v>
      </c>
      <c r="AC247" s="786">
        <f t="shared" si="116"/>
        <v>0</v>
      </c>
      <c r="AD247" s="674">
        <v>0</v>
      </c>
      <c r="AE247" s="801" t="str">
        <f t="shared" si="117"/>
        <v>OK</v>
      </c>
      <c r="AF247" s="801" t="str">
        <f t="shared" si="117"/>
        <v>OK</v>
      </c>
      <c r="AG247" s="801" t="str">
        <f t="shared" si="118"/>
        <v>OK</v>
      </c>
      <c r="AH247" s="801" t="str">
        <f t="shared" si="118"/>
        <v>OK</v>
      </c>
    </row>
    <row r="248" spans="1:34" ht="22.5" customHeight="1">
      <c r="A248" s="1430" t="s">
        <v>1784</v>
      </c>
      <c r="B248" s="1296"/>
      <c r="C248" s="598">
        <v>60</v>
      </c>
      <c r="D248" s="795">
        <f t="shared" si="107"/>
        <v>0</v>
      </c>
      <c r="E248" s="786">
        <f t="shared" si="108"/>
        <v>0</v>
      </c>
      <c r="F248" s="796">
        <f t="shared" si="108"/>
        <v>0</v>
      </c>
      <c r="G248" s="939">
        <v>0</v>
      </c>
      <c r="H248" s="786">
        <f t="shared" si="109"/>
        <v>0</v>
      </c>
      <c r="I248" s="939">
        <v>0</v>
      </c>
      <c r="J248" s="916">
        <v>0</v>
      </c>
      <c r="K248" s="786">
        <f t="shared" si="110"/>
        <v>0</v>
      </c>
      <c r="L248" s="939">
        <v>0</v>
      </c>
      <c r="M248" s="916">
        <v>0</v>
      </c>
      <c r="N248" s="786">
        <f t="shared" si="111"/>
        <v>0</v>
      </c>
      <c r="O248" s="939">
        <v>0</v>
      </c>
      <c r="P248" s="916">
        <v>0</v>
      </c>
      <c r="Q248" s="786">
        <f t="shared" si="112"/>
        <v>0</v>
      </c>
      <c r="R248" s="939">
        <v>0</v>
      </c>
      <c r="S248" s="673">
        <v>0</v>
      </c>
      <c r="T248" s="786">
        <f t="shared" si="113"/>
        <v>0</v>
      </c>
      <c r="U248" s="677">
        <v>0</v>
      </c>
      <c r="V248" s="673">
        <v>0</v>
      </c>
      <c r="W248" s="786">
        <f t="shared" si="114"/>
        <v>0</v>
      </c>
      <c r="X248" s="677">
        <v>0</v>
      </c>
      <c r="Y248" s="673">
        <v>0</v>
      </c>
      <c r="Z248" s="786">
        <f t="shared" si="115"/>
        <v>0</v>
      </c>
      <c r="AA248" s="677">
        <v>0</v>
      </c>
      <c r="AB248" s="673">
        <v>0</v>
      </c>
      <c r="AC248" s="786">
        <f t="shared" si="116"/>
        <v>0</v>
      </c>
      <c r="AD248" s="674">
        <v>0</v>
      </c>
      <c r="AE248" s="801" t="str">
        <f t="shared" si="117"/>
        <v>OK</v>
      </c>
      <c r="AF248" s="801" t="str">
        <f t="shared" si="117"/>
        <v>OK</v>
      </c>
      <c r="AG248" s="801" t="str">
        <f t="shared" si="118"/>
        <v>OK</v>
      </c>
      <c r="AH248" s="801" t="str">
        <f t="shared" si="118"/>
        <v>OK</v>
      </c>
    </row>
    <row r="249" spans="1:34" ht="22.5" customHeight="1" thickBot="1">
      <c r="A249" s="1488" t="s">
        <v>1785</v>
      </c>
      <c r="B249" s="1476"/>
      <c r="C249" s="683">
        <v>61</v>
      </c>
      <c r="D249" s="821">
        <f t="shared" si="107"/>
        <v>0</v>
      </c>
      <c r="E249" s="790">
        <f t="shared" si="108"/>
        <v>0</v>
      </c>
      <c r="F249" s="797">
        <f t="shared" si="108"/>
        <v>0</v>
      </c>
      <c r="G249" s="940">
        <v>0</v>
      </c>
      <c r="H249" s="790">
        <f t="shared" si="109"/>
        <v>0</v>
      </c>
      <c r="I249" s="940">
        <v>0</v>
      </c>
      <c r="J249" s="941">
        <v>0</v>
      </c>
      <c r="K249" s="790">
        <f t="shared" si="110"/>
        <v>0</v>
      </c>
      <c r="L249" s="940">
        <v>0</v>
      </c>
      <c r="M249" s="941">
        <v>0</v>
      </c>
      <c r="N249" s="790">
        <f t="shared" si="111"/>
        <v>0</v>
      </c>
      <c r="O249" s="940">
        <v>0</v>
      </c>
      <c r="P249" s="941">
        <v>0</v>
      </c>
      <c r="Q249" s="790">
        <f t="shared" si="112"/>
        <v>0</v>
      </c>
      <c r="R249" s="940">
        <v>0</v>
      </c>
      <c r="S249" s="684">
        <v>0</v>
      </c>
      <c r="T249" s="790">
        <f t="shared" si="113"/>
        <v>0</v>
      </c>
      <c r="U249" s="688">
        <v>0</v>
      </c>
      <c r="V249" s="684">
        <v>0</v>
      </c>
      <c r="W249" s="790">
        <f t="shared" si="114"/>
        <v>0</v>
      </c>
      <c r="X249" s="688">
        <v>0</v>
      </c>
      <c r="Y249" s="684">
        <v>0</v>
      </c>
      <c r="Z249" s="790">
        <f t="shared" si="115"/>
        <v>0</v>
      </c>
      <c r="AA249" s="688">
        <v>0</v>
      </c>
      <c r="AB249" s="684">
        <v>0</v>
      </c>
      <c r="AC249" s="790">
        <f t="shared" si="116"/>
        <v>0</v>
      </c>
      <c r="AD249" s="685">
        <v>0</v>
      </c>
      <c r="AE249" s="801" t="str">
        <f t="shared" si="117"/>
        <v>OK</v>
      </c>
      <c r="AF249" s="801" t="str">
        <f t="shared" si="117"/>
        <v>OK</v>
      </c>
      <c r="AG249" s="801" t="str">
        <f t="shared" si="118"/>
        <v>OK</v>
      </c>
      <c r="AH249" s="801" t="str">
        <f t="shared" si="118"/>
        <v>OK</v>
      </c>
    </row>
    <row r="250" spans="1:34" ht="22.5" customHeight="1" thickTop="1">
      <c r="A250" s="1418" t="s">
        <v>1786</v>
      </c>
      <c r="B250" s="1417"/>
      <c r="C250" s="661">
        <v>62</v>
      </c>
      <c r="D250" s="823">
        <f t="shared" si="107"/>
        <v>0</v>
      </c>
      <c r="E250" s="792">
        <f t="shared" si="108"/>
        <v>0</v>
      </c>
      <c r="F250" s="798">
        <f t="shared" si="108"/>
        <v>0</v>
      </c>
      <c r="G250" s="942">
        <v>0</v>
      </c>
      <c r="H250" s="792">
        <f t="shared" si="109"/>
        <v>0</v>
      </c>
      <c r="I250" s="942">
        <v>0</v>
      </c>
      <c r="J250" s="943">
        <v>0</v>
      </c>
      <c r="K250" s="792">
        <f t="shared" si="110"/>
        <v>0</v>
      </c>
      <c r="L250" s="942">
        <v>0</v>
      </c>
      <c r="M250" s="943">
        <v>0</v>
      </c>
      <c r="N250" s="792">
        <f t="shared" si="111"/>
        <v>0</v>
      </c>
      <c r="O250" s="942">
        <v>0</v>
      </c>
      <c r="P250" s="943">
        <v>0</v>
      </c>
      <c r="Q250" s="792">
        <f t="shared" si="112"/>
        <v>0</v>
      </c>
      <c r="R250" s="942">
        <v>0</v>
      </c>
      <c r="S250" s="664">
        <v>0</v>
      </c>
      <c r="T250" s="792">
        <f t="shared" si="113"/>
        <v>0</v>
      </c>
      <c r="U250" s="694">
        <v>0</v>
      </c>
      <c r="V250" s="664">
        <v>0</v>
      </c>
      <c r="W250" s="792">
        <f t="shared" si="114"/>
        <v>0</v>
      </c>
      <c r="X250" s="694">
        <v>0</v>
      </c>
      <c r="Y250" s="664">
        <v>0</v>
      </c>
      <c r="Z250" s="792">
        <f t="shared" si="115"/>
        <v>0</v>
      </c>
      <c r="AA250" s="694">
        <v>0</v>
      </c>
      <c r="AB250" s="664">
        <v>0</v>
      </c>
      <c r="AC250" s="792">
        <f t="shared" si="116"/>
        <v>0</v>
      </c>
      <c r="AD250" s="606">
        <v>0</v>
      </c>
      <c r="AE250" s="801" t="str">
        <f t="shared" si="117"/>
        <v>OK</v>
      </c>
      <c r="AF250" s="801" t="str">
        <f t="shared" si="117"/>
        <v>OK</v>
      </c>
      <c r="AG250" s="801" t="str">
        <f t="shared" si="118"/>
        <v>OK</v>
      </c>
      <c r="AH250" s="801" t="str">
        <f t="shared" si="118"/>
        <v>OK</v>
      </c>
    </row>
    <row r="251" spans="1:34" ht="22.5" customHeight="1">
      <c r="A251" s="1430" t="s">
        <v>1788</v>
      </c>
      <c r="B251" s="1296"/>
      <c r="C251" s="598">
        <v>63</v>
      </c>
      <c r="D251" s="795">
        <f t="shared" si="107"/>
        <v>0</v>
      </c>
      <c r="E251" s="786">
        <f t="shared" si="108"/>
        <v>0</v>
      </c>
      <c r="F251" s="796">
        <f t="shared" si="108"/>
        <v>0</v>
      </c>
      <c r="G251" s="939">
        <v>0</v>
      </c>
      <c r="H251" s="786">
        <f t="shared" si="109"/>
        <v>0</v>
      </c>
      <c r="I251" s="939">
        <v>0</v>
      </c>
      <c r="J251" s="916">
        <v>0</v>
      </c>
      <c r="K251" s="786">
        <f t="shared" si="110"/>
        <v>0</v>
      </c>
      <c r="L251" s="939">
        <v>0</v>
      </c>
      <c r="M251" s="916">
        <v>0</v>
      </c>
      <c r="N251" s="786">
        <f t="shared" si="111"/>
        <v>0</v>
      </c>
      <c r="O251" s="939">
        <v>0</v>
      </c>
      <c r="P251" s="916">
        <v>0</v>
      </c>
      <c r="Q251" s="786">
        <f t="shared" si="112"/>
        <v>0</v>
      </c>
      <c r="R251" s="939">
        <v>0</v>
      </c>
      <c r="S251" s="673">
        <v>0</v>
      </c>
      <c r="T251" s="786">
        <f t="shared" si="113"/>
        <v>0</v>
      </c>
      <c r="U251" s="677">
        <v>0</v>
      </c>
      <c r="V251" s="673">
        <v>0</v>
      </c>
      <c r="W251" s="786">
        <f t="shared" si="114"/>
        <v>0</v>
      </c>
      <c r="X251" s="677">
        <v>0</v>
      </c>
      <c r="Y251" s="673">
        <v>0</v>
      </c>
      <c r="Z251" s="786">
        <f t="shared" si="115"/>
        <v>0</v>
      </c>
      <c r="AA251" s="677">
        <v>0</v>
      </c>
      <c r="AB251" s="673">
        <v>0</v>
      </c>
      <c r="AC251" s="786">
        <f t="shared" si="116"/>
        <v>0</v>
      </c>
      <c r="AD251" s="674">
        <v>0</v>
      </c>
      <c r="AE251" s="801" t="str">
        <f t="shared" si="117"/>
        <v>OK</v>
      </c>
      <c r="AF251" s="801" t="str">
        <f t="shared" si="117"/>
        <v>OK</v>
      </c>
      <c r="AG251" s="801" t="str">
        <f t="shared" si="118"/>
        <v>OK</v>
      </c>
      <c r="AH251" s="801" t="str">
        <f t="shared" si="118"/>
        <v>OK</v>
      </c>
    </row>
    <row r="252" spans="1:34" ht="22.5" customHeight="1">
      <c r="A252" s="1430" t="s">
        <v>1789</v>
      </c>
      <c r="B252" s="1296"/>
      <c r="C252" s="598">
        <v>64</v>
      </c>
      <c r="D252" s="795">
        <f t="shared" si="107"/>
        <v>0</v>
      </c>
      <c r="E252" s="786">
        <f t="shared" si="108"/>
        <v>0</v>
      </c>
      <c r="F252" s="796">
        <f t="shared" si="108"/>
        <v>0</v>
      </c>
      <c r="G252" s="939">
        <v>0</v>
      </c>
      <c r="H252" s="786">
        <f t="shared" si="109"/>
        <v>0</v>
      </c>
      <c r="I252" s="939">
        <v>0</v>
      </c>
      <c r="J252" s="916">
        <v>0</v>
      </c>
      <c r="K252" s="786">
        <f t="shared" si="110"/>
        <v>0</v>
      </c>
      <c r="L252" s="939">
        <v>0</v>
      </c>
      <c r="M252" s="916">
        <v>0</v>
      </c>
      <c r="N252" s="786">
        <f t="shared" si="111"/>
        <v>0</v>
      </c>
      <c r="O252" s="939">
        <v>0</v>
      </c>
      <c r="P252" s="916">
        <v>0</v>
      </c>
      <c r="Q252" s="786">
        <f t="shared" si="112"/>
        <v>0</v>
      </c>
      <c r="R252" s="939">
        <v>0</v>
      </c>
      <c r="S252" s="673">
        <v>0</v>
      </c>
      <c r="T252" s="786">
        <f t="shared" si="113"/>
        <v>0</v>
      </c>
      <c r="U252" s="677">
        <v>0</v>
      </c>
      <c r="V252" s="673">
        <v>0</v>
      </c>
      <c r="W252" s="786">
        <f t="shared" si="114"/>
        <v>0</v>
      </c>
      <c r="X252" s="677">
        <v>0</v>
      </c>
      <c r="Y252" s="673">
        <v>0</v>
      </c>
      <c r="Z252" s="786">
        <f t="shared" si="115"/>
        <v>0</v>
      </c>
      <c r="AA252" s="677">
        <v>0</v>
      </c>
      <c r="AB252" s="673">
        <v>0</v>
      </c>
      <c r="AC252" s="786">
        <f t="shared" si="116"/>
        <v>0</v>
      </c>
      <c r="AD252" s="674">
        <v>0</v>
      </c>
      <c r="AE252" s="801" t="str">
        <f t="shared" si="117"/>
        <v>OK</v>
      </c>
      <c r="AF252" s="801" t="str">
        <f t="shared" si="117"/>
        <v>OK</v>
      </c>
      <c r="AG252" s="801" t="str">
        <f t="shared" si="118"/>
        <v>OK</v>
      </c>
      <c r="AH252" s="801" t="str">
        <f t="shared" si="118"/>
        <v>OK</v>
      </c>
    </row>
    <row r="253" spans="1:34" ht="22.5" customHeight="1" thickBot="1">
      <c r="A253" s="1488" t="s">
        <v>1790</v>
      </c>
      <c r="B253" s="1476"/>
      <c r="C253" s="683">
        <v>65</v>
      </c>
      <c r="D253" s="821">
        <f t="shared" si="107"/>
        <v>0</v>
      </c>
      <c r="E253" s="790">
        <f t="shared" si="108"/>
        <v>0</v>
      </c>
      <c r="F253" s="797">
        <f t="shared" si="108"/>
        <v>0</v>
      </c>
      <c r="G253" s="940">
        <v>0</v>
      </c>
      <c r="H253" s="790">
        <f t="shared" si="109"/>
        <v>0</v>
      </c>
      <c r="I253" s="940">
        <v>0</v>
      </c>
      <c r="J253" s="941">
        <v>0</v>
      </c>
      <c r="K253" s="790">
        <f t="shared" si="110"/>
        <v>0</v>
      </c>
      <c r="L253" s="940">
        <v>0</v>
      </c>
      <c r="M253" s="941">
        <v>0</v>
      </c>
      <c r="N253" s="790">
        <f t="shared" si="111"/>
        <v>0</v>
      </c>
      <c r="O253" s="940">
        <v>0</v>
      </c>
      <c r="P253" s="941">
        <v>0</v>
      </c>
      <c r="Q253" s="790">
        <f t="shared" si="112"/>
        <v>0</v>
      </c>
      <c r="R253" s="940">
        <v>0</v>
      </c>
      <c r="S253" s="684">
        <v>0</v>
      </c>
      <c r="T253" s="790">
        <f t="shared" si="113"/>
        <v>0</v>
      </c>
      <c r="U253" s="688">
        <v>0</v>
      </c>
      <c r="V253" s="684">
        <v>0</v>
      </c>
      <c r="W253" s="790">
        <f t="shared" si="114"/>
        <v>0</v>
      </c>
      <c r="X253" s="688">
        <v>0</v>
      </c>
      <c r="Y253" s="684">
        <v>0</v>
      </c>
      <c r="Z253" s="790">
        <f t="shared" si="115"/>
        <v>0</v>
      </c>
      <c r="AA253" s="688">
        <v>0</v>
      </c>
      <c r="AB253" s="684">
        <v>0</v>
      </c>
      <c r="AC253" s="790">
        <f t="shared" si="116"/>
        <v>0</v>
      </c>
      <c r="AD253" s="685">
        <v>0</v>
      </c>
      <c r="AE253" s="801" t="str">
        <f t="shared" si="117"/>
        <v>OK</v>
      </c>
      <c r="AF253" s="801" t="str">
        <f t="shared" si="117"/>
        <v>OK</v>
      </c>
      <c r="AG253" s="801" t="str">
        <f t="shared" si="118"/>
        <v>OK</v>
      </c>
      <c r="AH253" s="801" t="str">
        <f t="shared" si="118"/>
        <v>OK</v>
      </c>
    </row>
    <row r="254" spans="1:34" ht="22.5" customHeight="1" thickTop="1">
      <c r="A254" s="1418" t="s">
        <v>1791</v>
      </c>
      <c r="B254" s="1417"/>
      <c r="C254" s="661">
        <v>66</v>
      </c>
      <c r="D254" s="823">
        <f t="shared" si="107"/>
        <v>0</v>
      </c>
      <c r="E254" s="792">
        <f t="shared" si="108"/>
        <v>0</v>
      </c>
      <c r="F254" s="798">
        <f t="shared" si="108"/>
        <v>0</v>
      </c>
      <c r="G254" s="942">
        <v>0</v>
      </c>
      <c r="H254" s="792">
        <f t="shared" si="109"/>
        <v>0</v>
      </c>
      <c r="I254" s="942">
        <v>0</v>
      </c>
      <c r="J254" s="943">
        <v>0</v>
      </c>
      <c r="K254" s="792">
        <f t="shared" si="110"/>
        <v>0</v>
      </c>
      <c r="L254" s="942">
        <v>0</v>
      </c>
      <c r="M254" s="943">
        <v>0</v>
      </c>
      <c r="N254" s="792">
        <f t="shared" si="111"/>
        <v>0</v>
      </c>
      <c r="O254" s="942">
        <v>0</v>
      </c>
      <c r="P254" s="943">
        <v>0</v>
      </c>
      <c r="Q254" s="792">
        <f t="shared" si="112"/>
        <v>0</v>
      </c>
      <c r="R254" s="942">
        <v>0</v>
      </c>
      <c r="S254" s="664">
        <v>0</v>
      </c>
      <c r="T254" s="792">
        <f t="shared" si="113"/>
        <v>0</v>
      </c>
      <c r="U254" s="694">
        <v>0</v>
      </c>
      <c r="V254" s="664">
        <v>0</v>
      </c>
      <c r="W254" s="792">
        <f t="shared" si="114"/>
        <v>0</v>
      </c>
      <c r="X254" s="694">
        <v>0</v>
      </c>
      <c r="Y254" s="664">
        <v>0</v>
      </c>
      <c r="Z254" s="792">
        <f t="shared" si="115"/>
        <v>0</v>
      </c>
      <c r="AA254" s="694">
        <v>0</v>
      </c>
      <c r="AB254" s="664">
        <v>0</v>
      </c>
      <c r="AC254" s="792">
        <f t="shared" si="116"/>
        <v>0</v>
      </c>
      <c r="AD254" s="606">
        <v>0</v>
      </c>
      <c r="AE254" s="801" t="str">
        <f t="shared" si="117"/>
        <v>OK</v>
      </c>
      <c r="AF254" s="801" t="str">
        <f t="shared" si="117"/>
        <v>OK</v>
      </c>
      <c r="AG254" s="801" t="str">
        <f t="shared" si="118"/>
        <v>OK</v>
      </c>
      <c r="AH254" s="801" t="str">
        <f t="shared" si="118"/>
        <v>OK</v>
      </c>
    </row>
    <row r="255" spans="1:34" ht="22.5" customHeight="1" thickBot="1">
      <c r="A255" s="1488" t="s">
        <v>1793</v>
      </c>
      <c r="B255" s="1476"/>
      <c r="C255" s="683">
        <v>67</v>
      </c>
      <c r="D255" s="821">
        <f t="shared" si="107"/>
        <v>0</v>
      </c>
      <c r="E255" s="790">
        <f t="shared" si="108"/>
        <v>0</v>
      </c>
      <c r="F255" s="797">
        <f t="shared" si="108"/>
        <v>0</v>
      </c>
      <c r="G255" s="940">
        <v>0</v>
      </c>
      <c r="H255" s="790">
        <f t="shared" si="109"/>
        <v>0</v>
      </c>
      <c r="I255" s="940">
        <v>0</v>
      </c>
      <c r="J255" s="941">
        <v>0</v>
      </c>
      <c r="K255" s="790">
        <f t="shared" si="110"/>
        <v>0</v>
      </c>
      <c r="L255" s="940">
        <v>0</v>
      </c>
      <c r="M255" s="941">
        <v>0</v>
      </c>
      <c r="N255" s="790">
        <f t="shared" si="111"/>
        <v>0</v>
      </c>
      <c r="O255" s="940">
        <v>0</v>
      </c>
      <c r="P255" s="941">
        <v>0</v>
      </c>
      <c r="Q255" s="790">
        <f t="shared" si="112"/>
        <v>0</v>
      </c>
      <c r="R255" s="940">
        <v>0</v>
      </c>
      <c r="S255" s="684">
        <v>0</v>
      </c>
      <c r="T255" s="790">
        <f t="shared" si="113"/>
        <v>0</v>
      </c>
      <c r="U255" s="688">
        <v>0</v>
      </c>
      <c r="V255" s="684">
        <v>0</v>
      </c>
      <c r="W255" s="790">
        <f t="shared" si="114"/>
        <v>0</v>
      </c>
      <c r="X255" s="688">
        <v>0</v>
      </c>
      <c r="Y255" s="684">
        <v>0</v>
      </c>
      <c r="Z255" s="790">
        <f t="shared" si="115"/>
        <v>0</v>
      </c>
      <c r="AA255" s="688">
        <v>0</v>
      </c>
      <c r="AB255" s="684">
        <v>0</v>
      </c>
      <c r="AC255" s="790">
        <f t="shared" si="116"/>
        <v>0</v>
      </c>
      <c r="AD255" s="685">
        <v>0</v>
      </c>
      <c r="AE255" s="801" t="str">
        <f t="shared" si="117"/>
        <v>OK</v>
      </c>
      <c r="AF255" s="801" t="str">
        <f t="shared" si="117"/>
        <v>OK</v>
      </c>
      <c r="AG255" s="801" t="str">
        <f t="shared" si="118"/>
        <v>OK</v>
      </c>
      <c r="AH255" s="801" t="str">
        <f t="shared" si="118"/>
        <v>OK</v>
      </c>
    </row>
    <row r="256" spans="1:34" ht="33" customHeight="1" thickTop="1">
      <c r="A256" s="1418" t="s">
        <v>1794</v>
      </c>
      <c r="B256" s="1417"/>
      <c r="C256" s="661">
        <v>68</v>
      </c>
      <c r="D256" s="823">
        <f t="shared" si="107"/>
        <v>0</v>
      </c>
      <c r="E256" s="792">
        <f t="shared" si="108"/>
        <v>0</v>
      </c>
      <c r="F256" s="798">
        <f t="shared" si="108"/>
        <v>0</v>
      </c>
      <c r="G256" s="942">
        <v>0</v>
      </c>
      <c r="H256" s="792">
        <f t="shared" si="109"/>
        <v>0</v>
      </c>
      <c r="I256" s="942">
        <v>0</v>
      </c>
      <c r="J256" s="943">
        <v>0</v>
      </c>
      <c r="K256" s="792">
        <f t="shared" si="110"/>
        <v>0</v>
      </c>
      <c r="L256" s="942">
        <v>0</v>
      </c>
      <c r="M256" s="943">
        <v>0</v>
      </c>
      <c r="N256" s="792">
        <f t="shared" si="111"/>
        <v>0</v>
      </c>
      <c r="O256" s="942">
        <v>0</v>
      </c>
      <c r="P256" s="943">
        <v>0</v>
      </c>
      <c r="Q256" s="792">
        <f t="shared" si="112"/>
        <v>0</v>
      </c>
      <c r="R256" s="942">
        <v>0</v>
      </c>
      <c r="S256" s="664">
        <v>0</v>
      </c>
      <c r="T256" s="792">
        <f t="shared" si="113"/>
        <v>0</v>
      </c>
      <c r="U256" s="694">
        <v>0</v>
      </c>
      <c r="V256" s="664">
        <v>0</v>
      </c>
      <c r="W256" s="792">
        <f t="shared" si="114"/>
        <v>0</v>
      </c>
      <c r="X256" s="694">
        <v>0</v>
      </c>
      <c r="Y256" s="664">
        <v>0</v>
      </c>
      <c r="Z256" s="792">
        <f t="shared" si="115"/>
        <v>0</v>
      </c>
      <c r="AA256" s="694">
        <v>0</v>
      </c>
      <c r="AB256" s="664">
        <v>0</v>
      </c>
      <c r="AC256" s="792">
        <f t="shared" si="116"/>
        <v>0</v>
      </c>
      <c r="AD256" s="606">
        <v>0</v>
      </c>
      <c r="AE256" s="801" t="str">
        <f t="shared" si="117"/>
        <v>OK</v>
      </c>
      <c r="AF256" s="801" t="str">
        <f t="shared" si="117"/>
        <v>OK</v>
      </c>
      <c r="AG256" s="801" t="str">
        <f t="shared" si="118"/>
        <v>OK</v>
      </c>
      <c r="AH256" s="801" t="str">
        <f t="shared" si="118"/>
        <v>OK</v>
      </c>
    </row>
    <row r="257" spans="1:34" ht="22.5" customHeight="1" thickBot="1">
      <c r="A257" s="1488" t="s">
        <v>1796</v>
      </c>
      <c r="B257" s="1476"/>
      <c r="C257" s="683">
        <v>69</v>
      </c>
      <c r="D257" s="821">
        <f>+E257+F257</f>
        <v>0</v>
      </c>
      <c r="E257" s="790">
        <f t="shared" ref="E257:F259" si="119">+H257+K257+N257+Q257+T257+W257</f>
        <v>0</v>
      </c>
      <c r="F257" s="797">
        <f t="shared" si="119"/>
        <v>0</v>
      </c>
      <c r="G257" s="940">
        <v>0</v>
      </c>
      <c r="H257" s="790">
        <f>+G257-I257</f>
        <v>0</v>
      </c>
      <c r="I257" s="940">
        <v>0</v>
      </c>
      <c r="J257" s="941">
        <v>0</v>
      </c>
      <c r="K257" s="790">
        <f>+J257-L257</f>
        <v>0</v>
      </c>
      <c r="L257" s="940">
        <v>0</v>
      </c>
      <c r="M257" s="941">
        <v>0</v>
      </c>
      <c r="N257" s="790">
        <f>+M257-O257</f>
        <v>0</v>
      </c>
      <c r="O257" s="940">
        <v>0</v>
      </c>
      <c r="P257" s="941">
        <v>0</v>
      </c>
      <c r="Q257" s="790">
        <f>+P257-R257</f>
        <v>0</v>
      </c>
      <c r="R257" s="940">
        <v>0</v>
      </c>
      <c r="S257" s="684">
        <v>0</v>
      </c>
      <c r="T257" s="790">
        <f>+S257-U257</f>
        <v>0</v>
      </c>
      <c r="U257" s="688">
        <v>0</v>
      </c>
      <c r="V257" s="684">
        <v>0</v>
      </c>
      <c r="W257" s="790">
        <f>+V257-X257</f>
        <v>0</v>
      </c>
      <c r="X257" s="688">
        <v>0</v>
      </c>
      <c r="Y257" s="684">
        <v>0</v>
      </c>
      <c r="Z257" s="790">
        <f>+Y257-AA257</f>
        <v>0</v>
      </c>
      <c r="AA257" s="688">
        <v>0</v>
      </c>
      <c r="AB257" s="684">
        <v>0</v>
      </c>
      <c r="AC257" s="790">
        <f>+AB257-AD257</f>
        <v>0</v>
      </c>
      <c r="AD257" s="685">
        <v>0</v>
      </c>
      <c r="AE257" s="801" t="str">
        <f t="shared" si="117"/>
        <v>OK</v>
      </c>
      <c r="AF257" s="801" t="str">
        <f t="shared" si="117"/>
        <v>OK</v>
      </c>
      <c r="AG257" s="801" t="str">
        <f t="shared" si="118"/>
        <v>OK</v>
      </c>
      <c r="AH257" s="801" t="str">
        <f t="shared" si="118"/>
        <v>OK</v>
      </c>
    </row>
    <row r="258" spans="1:34" ht="27.75" customHeight="1" thickTop="1">
      <c r="A258" s="1418" t="s">
        <v>1798</v>
      </c>
      <c r="B258" s="1417"/>
      <c r="C258" s="661">
        <v>70</v>
      </c>
      <c r="D258" s="823">
        <f>+E258+F258</f>
        <v>0</v>
      </c>
      <c r="E258" s="792">
        <f t="shared" si="119"/>
        <v>0</v>
      </c>
      <c r="F258" s="798">
        <f t="shared" si="119"/>
        <v>0</v>
      </c>
      <c r="G258" s="942">
        <v>0</v>
      </c>
      <c r="H258" s="792">
        <f>+G258-I258</f>
        <v>0</v>
      </c>
      <c r="I258" s="942">
        <v>0</v>
      </c>
      <c r="J258" s="943">
        <v>0</v>
      </c>
      <c r="K258" s="792">
        <f>+J258-L258</f>
        <v>0</v>
      </c>
      <c r="L258" s="942">
        <v>0</v>
      </c>
      <c r="M258" s="943">
        <v>0</v>
      </c>
      <c r="N258" s="792">
        <f>+M258-O258</f>
        <v>0</v>
      </c>
      <c r="O258" s="942">
        <v>0</v>
      </c>
      <c r="P258" s="943">
        <v>0</v>
      </c>
      <c r="Q258" s="792">
        <f>+P258-R258</f>
        <v>0</v>
      </c>
      <c r="R258" s="942">
        <v>0</v>
      </c>
      <c r="S258" s="664">
        <v>0</v>
      </c>
      <c r="T258" s="792">
        <f>+S258-U258</f>
        <v>0</v>
      </c>
      <c r="U258" s="694">
        <v>0</v>
      </c>
      <c r="V258" s="664">
        <v>0</v>
      </c>
      <c r="W258" s="792">
        <f>+V258-X258</f>
        <v>0</v>
      </c>
      <c r="X258" s="694">
        <v>0</v>
      </c>
      <c r="Y258" s="664">
        <v>0</v>
      </c>
      <c r="Z258" s="792">
        <f>+Y258-AA258</f>
        <v>0</v>
      </c>
      <c r="AA258" s="694">
        <v>0</v>
      </c>
      <c r="AB258" s="664">
        <v>0</v>
      </c>
      <c r="AC258" s="792">
        <f>+AB258-AD258</f>
        <v>0</v>
      </c>
      <c r="AD258" s="606">
        <v>0</v>
      </c>
      <c r="AE258" s="801" t="str">
        <f t="shared" si="117"/>
        <v>OK</v>
      </c>
      <c r="AF258" s="801" t="str">
        <f t="shared" si="117"/>
        <v>OK</v>
      </c>
      <c r="AG258" s="801" t="str">
        <f t="shared" si="118"/>
        <v>OK</v>
      </c>
      <c r="AH258" s="801" t="str">
        <f t="shared" si="118"/>
        <v>OK</v>
      </c>
    </row>
    <row r="259" spans="1:34" ht="27.75" customHeight="1" thickBot="1">
      <c r="A259" s="1489" t="s">
        <v>1800</v>
      </c>
      <c r="B259" s="1490"/>
      <c r="C259" s="651">
        <v>71</v>
      </c>
      <c r="D259" s="825">
        <f>+E259+F259</f>
        <v>0</v>
      </c>
      <c r="E259" s="793">
        <f t="shared" si="119"/>
        <v>0</v>
      </c>
      <c r="F259" s="799">
        <f t="shared" si="119"/>
        <v>0</v>
      </c>
      <c r="G259" s="944">
        <v>0</v>
      </c>
      <c r="H259" s="793">
        <f>+G259-I259</f>
        <v>0</v>
      </c>
      <c r="I259" s="944">
        <v>0</v>
      </c>
      <c r="J259" s="945">
        <v>0</v>
      </c>
      <c r="K259" s="793">
        <f>+J259-L259</f>
        <v>0</v>
      </c>
      <c r="L259" s="944">
        <v>0</v>
      </c>
      <c r="M259" s="945">
        <v>0</v>
      </c>
      <c r="N259" s="793">
        <f>+M259-O259</f>
        <v>0</v>
      </c>
      <c r="O259" s="944">
        <v>0</v>
      </c>
      <c r="P259" s="945">
        <v>0</v>
      </c>
      <c r="Q259" s="793">
        <f>+P259-R259</f>
        <v>0</v>
      </c>
      <c r="R259" s="944">
        <v>0</v>
      </c>
      <c r="S259" s="700">
        <v>0</v>
      </c>
      <c r="T259" s="793">
        <f>+S259-U259</f>
        <v>0</v>
      </c>
      <c r="U259" s="704">
        <v>0</v>
      </c>
      <c r="V259" s="700">
        <v>0</v>
      </c>
      <c r="W259" s="793">
        <f>+V259-X259</f>
        <v>0</v>
      </c>
      <c r="X259" s="704">
        <v>0</v>
      </c>
      <c r="Y259" s="700">
        <v>0</v>
      </c>
      <c r="Z259" s="793">
        <f>+Y259-AA259</f>
        <v>0</v>
      </c>
      <c r="AA259" s="704">
        <v>0</v>
      </c>
      <c r="AB259" s="700">
        <v>0</v>
      </c>
      <c r="AC259" s="793">
        <f>+AB259-AD259</f>
        <v>0</v>
      </c>
      <c r="AD259" s="699">
        <v>0</v>
      </c>
      <c r="AE259" s="801" t="str">
        <f t="shared" si="117"/>
        <v>OK</v>
      </c>
      <c r="AF259" s="801" t="str">
        <f t="shared" si="117"/>
        <v>OK</v>
      </c>
      <c r="AG259" s="801" t="str">
        <f t="shared" si="118"/>
        <v>OK</v>
      </c>
      <c r="AH259" s="801" t="str">
        <f t="shared" si="118"/>
        <v>OK</v>
      </c>
    </row>
    <row r="260" spans="1:34" ht="12.75" customHeight="1">
      <c r="E260" s="878"/>
      <c r="F260" s="878"/>
      <c r="G260" s="878"/>
      <c r="H260" s="878"/>
      <c r="I260" s="878"/>
      <c r="J260" s="878"/>
      <c r="K260" s="878"/>
      <c r="L260" s="878"/>
      <c r="M260" s="878"/>
      <c r="N260" s="878"/>
      <c r="O260" s="878"/>
      <c r="P260" s="878"/>
      <c r="Q260" s="878"/>
      <c r="R260" s="878"/>
    </row>
    <row r="262" spans="1:34" ht="12.75" customHeight="1">
      <c r="C262" s="878"/>
      <c r="D262" s="878"/>
      <c r="E262" s="878"/>
      <c r="F262" s="878"/>
      <c r="G262" s="878"/>
      <c r="H262" s="878"/>
      <c r="I262" s="878"/>
      <c r="J262" s="878"/>
      <c r="K262" s="878"/>
      <c r="L262" s="878"/>
      <c r="M262" s="878"/>
      <c r="N262" s="878"/>
      <c r="O262" s="878"/>
      <c r="P262" s="878"/>
      <c r="Q262" s="878"/>
      <c r="R262" s="878"/>
      <c r="S262" s="878"/>
      <c r="T262" s="878"/>
    </row>
    <row r="263" spans="1:34" ht="12.75" customHeight="1"/>
    <row r="266" spans="1:34" ht="12.75" customHeight="1">
      <c r="C266" s="878"/>
      <c r="D266" s="878"/>
      <c r="E266" s="878"/>
      <c r="F266" s="878"/>
      <c r="G266" s="878"/>
      <c r="H266" s="878"/>
      <c r="I266" s="878"/>
      <c r="J266" s="878"/>
      <c r="K266" s="878"/>
      <c r="L266" s="878"/>
      <c r="M266" s="878"/>
      <c r="N266" s="878"/>
      <c r="O266" s="878"/>
      <c r="P266" s="878"/>
      <c r="Q266" s="878"/>
      <c r="R266" s="878"/>
      <c r="S266" s="878"/>
      <c r="T266" s="878"/>
    </row>
    <row r="267" spans="1:34">
      <c r="C267" s="878"/>
      <c r="D267" s="878"/>
      <c r="E267" s="878"/>
      <c r="F267" s="878"/>
      <c r="G267" s="878"/>
      <c r="H267" s="878"/>
      <c r="I267" s="878"/>
      <c r="J267" s="878"/>
      <c r="K267" s="878"/>
      <c r="L267" s="878"/>
      <c r="M267" s="878"/>
      <c r="N267" s="878"/>
      <c r="O267" s="878"/>
      <c r="P267" s="878"/>
      <c r="Q267" s="878"/>
      <c r="R267" s="878"/>
      <c r="S267" s="878"/>
      <c r="T267" s="878"/>
    </row>
    <row r="268" spans="1:34" ht="12.75" customHeight="1">
      <c r="C268" s="878"/>
      <c r="D268" s="878"/>
      <c r="E268" s="878"/>
      <c r="F268" s="878"/>
      <c r="G268" s="878"/>
      <c r="H268" s="878"/>
      <c r="I268" s="878"/>
      <c r="J268" s="878"/>
      <c r="K268" s="878"/>
      <c r="L268" s="878"/>
      <c r="M268" s="878"/>
      <c r="N268" s="878"/>
      <c r="O268" s="878"/>
      <c r="P268" s="878"/>
      <c r="Q268" s="878"/>
      <c r="R268" s="878"/>
      <c r="S268" s="878"/>
      <c r="T268" s="878"/>
    </row>
    <row r="269" spans="1:34" ht="12.75" customHeight="1">
      <c r="C269" s="878"/>
      <c r="D269" s="878"/>
      <c r="E269" s="878"/>
      <c r="F269" s="878"/>
      <c r="G269" s="878"/>
      <c r="H269" s="878"/>
      <c r="I269" s="878"/>
      <c r="J269" s="878"/>
      <c r="K269" s="878"/>
      <c r="L269" s="878"/>
      <c r="M269" s="878"/>
      <c r="N269" s="878"/>
      <c r="O269" s="878"/>
      <c r="P269" s="878"/>
      <c r="Q269" s="878"/>
      <c r="R269" s="878"/>
      <c r="S269" s="878"/>
      <c r="T269" s="878"/>
    </row>
    <row r="271" spans="1:34" ht="12.75" customHeight="1"/>
    <row r="272" spans="1:34">
      <c r="C272" s="878"/>
      <c r="D272" s="878"/>
      <c r="E272" s="878"/>
      <c r="F272" s="878"/>
      <c r="G272" s="878"/>
      <c r="H272" s="878"/>
      <c r="I272" s="878"/>
      <c r="J272" s="878"/>
      <c r="K272" s="878"/>
      <c r="L272" s="878"/>
      <c r="M272" s="878"/>
      <c r="N272" s="878"/>
      <c r="O272" s="878"/>
      <c r="P272" s="878"/>
      <c r="Q272" s="878"/>
      <c r="R272" s="878"/>
      <c r="S272" s="878"/>
      <c r="T272" s="878"/>
    </row>
    <row r="273" spans="3:20" ht="12.75" customHeight="1"/>
    <row r="274" spans="3:20">
      <c r="C274" s="878"/>
      <c r="D274" s="878"/>
      <c r="E274" s="878"/>
      <c r="F274" s="878"/>
      <c r="G274" s="878"/>
      <c r="H274" s="878"/>
      <c r="I274" s="878"/>
      <c r="J274" s="878"/>
      <c r="K274" s="878"/>
      <c r="L274" s="878"/>
      <c r="M274" s="878"/>
      <c r="N274" s="878"/>
      <c r="O274" s="878"/>
      <c r="P274" s="878"/>
      <c r="Q274" s="878"/>
      <c r="R274" s="878"/>
      <c r="S274" s="878"/>
      <c r="T274" s="878"/>
    </row>
    <row r="277" spans="3:20" ht="12.75" customHeight="1">
      <c r="C277" s="878"/>
      <c r="D277" s="878"/>
      <c r="E277" s="878"/>
      <c r="F277" s="878"/>
      <c r="G277" s="878"/>
      <c r="H277" s="878"/>
      <c r="I277" s="878"/>
      <c r="J277" s="878"/>
      <c r="K277" s="878"/>
      <c r="L277" s="878"/>
      <c r="M277" s="878"/>
      <c r="N277" s="878"/>
      <c r="O277" s="878"/>
      <c r="P277" s="878"/>
      <c r="Q277" s="878"/>
      <c r="R277" s="878"/>
      <c r="S277" s="878"/>
      <c r="T277" s="878"/>
    </row>
    <row r="278" spans="3:20" ht="12.75" customHeight="1"/>
    <row r="280" spans="3:20">
      <c r="C280" s="878"/>
      <c r="D280" s="878"/>
      <c r="E280" s="878"/>
      <c r="F280" s="878"/>
      <c r="G280" s="878"/>
      <c r="H280" s="878"/>
      <c r="I280" s="878"/>
      <c r="J280" s="878"/>
      <c r="K280" s="878"/>
      <c r="L280" s="878"/>
      <c r="M280" s="878"/>
      <c r="N280" s="878"/>
      <c r="O280" s="878"/>
      <c r="P280" s="878"/>
      <c r="Q280" s="878"/>
      <c r="R280" s="878"/>
      <c r="S280" s="878"/>
      <c r="T280" s="878"/>
    </row>
    <row r="282" spans="3:20">
      <c r="C282" s="878"/>
      <c r="D282" s="878"/>
      <c r="E282" s="878"/>
      <c r="F282" s="878"/>
      <c r="G282" s="878"/>
      <c r="H282" s="878"/>
      <c r="I282" s="878"/>
      <c r="J282" s="878"/>
      <c r="K282" s="878"/>
      <c r="L282" s="878"/>
      <c r="M282" s="878"/>
      <c r="N282" s="878"/>
      <c r="O282" s="878"/>
      <c r="P282" s="878"/>
      <c r="Q282" s="878"/>
      <c r="R282" s="878"/>
      <c r="S282" s="878"/>
      <c r="T282" s="878"/>
    </row>
    <row r="284" spans="3:20" ht="12.75" customHeight="1">
      <c r="C284" s="878"/>
      <c r="D284" s="878"/>
      <c r="E284" s="878"/>
      <c r="F284" s="878"/>
      <c r="G284" s="878"/>
      <c r="H284" s="878"/>
      <c r="I284" s="878"/>
      <c r="J284" s="878"/>
      <c r="K284" s="878"/>
      <c r="L284" s="878"/>
      <c r="M284" s="878"/>
      <c r="N284" s="878"/>
      <c r="O284" s="878"/>
      <c r="P284" s="878"/>
      <c r="Q284" s="878"/>
      <c r="R284" s="878"/>
      <c r="S284" s="878"/>
      <c r="T284" s="878"/>
    </row>
    <row r="286" spans="3:20" ht="12.75" customHeight="1">
      <c r="C286" s="878"/>
      <c r="D286" s="878"/>
      <c r="E286" s="878"/>
      <c r="F286" s="878"/>
      <c r="G286" s="878"/>
      <c r="H286" s="878"/>
      <c r="I286" s="878"/>
      <c r="J286" s="878"/>
      <c r="K286" s="878"/>
      <c r="L286" s="878"/>
      <c r="M286" s="878"/>
      <c r="N286" s="878"/>
      <c r="O286" s="878"/>
      <c r="P286" s="878"/>
      <c r="Q286" s="878"/>
      <c r="R286" s="878"/>
      <c r="S286" s="878"/>
      <c r="T286" s="878"/>
    </row>
    <row r="287" spans="3:20" ht="12.75" customHeight="1"/>
    <row r="288" spans="3:20" ht="12.75" customHeight="1">
      <c r="C288" s="878"/>
      <c r="D288" s="878"/>
      <c r="E288" s="878"/>
      <c r="F288" s="878"/>
      <c r="G288" s="878"/>
      <c r="H288" s="878"/>
      <c r="I288" s="878"/>
      <c r="J288" s="878"/>
      <c r="K288" s="878"/>
      <c r="L288" s="878"/>
      <c r="M288" s="878"/>
      <c r="N288" s="878"/>
      <c r="O288" s="878"/>
      <c r="P288" s="878"/>
      <c r="Q288" s="878"/>
      <c r="R288" s="878"/>
      <c r="S288" s="878"/>
      <c r="T288" s="878"/>
    </row>
    <row r="289" spans="3:22" ht="12.75" customHeight="1">
      <c r="C289" s="878"/>
      <c r="D289" s="878"/>
      <c r="E289" s="878"/>
      <c r="F289" s="878"/>
      <c r="G289" s="878"/>
      <c r="H289" s="878"/>
      <c r="I289" s="878"/>
      <c r="J289" s="878"/>
      <c r="K289" s="878"/>
      <c r="L289" s="878"/>
      <c r="M289" s="878"/>
      <c r="N289" s="878"/>
      <c r="O289" s="878"/>
      <c r="P289" s="878"/>
      <c r="Q289" s="878"/>
      <c r="R289" s="878"/>
      <c r="S289" s="878"/>
      <c r="T289" s="878"/>
    </row>
    <row r="290" spans="3:22" ht="12.75" customHeight="1">
      <c r="C290" s="878"/>
      <c r="D290" s="878"/>
      <c r="E290" s="878"/>
      <c r="F290" s="878"/>
      <c r="G290" s="878"/>
      <c r="H290" s="878"/>
      <c r="I290" s="878"/>
      <c r="J290" s="878"/>
      <c r="K290" s="878"/>
      <c r="L290" s="878"/>
      <c r="M290" s="878"/>
      <c r="N290" s="878"/>
      <c r="O290" s="878"/>
      <c r="P290" s="878"/>
      <c r="Q290" s="878"/>
      <c r="R290" s="878"/>
      <c r="S290" s="878"/>
      <c r="T290" s="878"/>
    </row>
    <row r="291" spans="3:22">
      <c r="C291" s="878"/>
      <c r="D291" s="878"/>
      <c r="E291" s="878"/>
      <c r="F291" s="878"/>
      <c r="G291" s="878"/>
      <c r="H291" s="878"/>
      <c r="I291" s="878"/>
      <c r="J291" s="878"/>
      <c r="K291" s="878"/>
      <c r="L291" s="878"/>
      <c r="M291" s="878"/>
      <c r="N291" s="878"/>
      <c r="O291" s="878"/>
      <c r="P291" s="878"/>
      <c r="Q291" s="878"/>
      <c r="R291" s="878"/>
      <c r="S291" s="878"/>
      <c r="T291" s="878"/>
    </row>
    <row r="292" spans="3:22" ht="12.75" customHeight="1">
      <c r="C292" s="878"/>
      <c r="D292" s="878"/>
      <c r="E292" s="878"/>
      <c r="F292" s="878"/>
      <c r="G292" s="878"/>
      <c r="H292" s="878"/>
      <c r="I292" s="878"/>
      <c r="J292" s="878"/>
      <c r="K292" s="878"/>
      <c r="L292" s="878"/>
      <c r="M292" s="878"/>
      <c r="N292" s="878"/>
      <c r="O292" s="878"/>
      <c r="P292" s="878"/>
      <c r="Q292" s="878"/>
      <c r="R292" s="878"/>
      <c r="S292" s="878"/>
      <c r="T292" s="878"/>
      <c r="U292" s="878"/>
      <c r="V292" s="878"/>
    </row>
    <row r="294" spans="3:22" ht="12.75" customHeight="1">
      <c r="C294" s="878"/>
      <c r="D294" s="878"/>
      <c r="E294" s="878"/>
      <c r="F294" s="878"/>
      <c r="G294" s="878"/>
      <c r="H294" s="878"/>
      <c r="I294" s="878"/>
      <c r="J294" s="878"/>
      <c r="K294" s="878"/>
      <c r="L294" s="878"/>
      <c r="M294" s="878"/>
      <c r="N294" s="878"/>
      <c r="O294" s="878"/>
      <c r="P294" s="878"/>
      <c r="Q294" s="878"/>
      <c r="R294" s="878"/>
      <c r="S294" s="878"/>
      <c r="T294" s="878"/>
    </row>
    <row r="295" spans="3:22">
      <c r="C295" s="878"/>
      <c r="D295" s="878"/>
      <c r="E295" s="878"/>
      <c r="F295" s="878"/>
      <c r="G295" s="878"/>
      <c r="H295" s="878"/>
      <c r="I295" s="878"/>
      <c r="J295" s="878"/>
      <c r="K295" s="878"/>
      <c r="L295" s="878"/>
      <c r="M295" s="878"/>
      <c r="N295" s="878"/>
      <c r="O295" s="878"/>
      <c r="P295" s="878"/>
      <c r="Q295" s="878"/>
      <c r="R295" s="878"/>
      <c r="S295" s="878"/>
      <c r="T295" s="878"/>
    </row>
    <row r="296" spans="3:22" ht="12.75" customHeight="1"/>
    <row r="297" spans="3:22" ht="12.75" customHeight="1">
      <c r="C297" s="878"/>
      <c r="D297" s="878"/>
      <c r="E297" s="878"/>
      <c r="F297" s="878"/>
      <c r="G297" s="878"/>
      <c r="H297" s="878"/>
      <c r="I297" s="878"/>
      <c r="J297" s="878"/>
      <c r="K297" s="878"/>
      <c r="L297" s="878"/>
      <c r="M297" s="878"/>
      <c r="N297" s="878"/>
      <c r="O297" s="878"/>
      <c r="P297" s="878"/>
      <c r="Q297" s="878"/>
      <c r="R297" s="878"/>
      <c r="S297" s="878"/>
      <c r="T297" s="878"/>
    </row>
    <row r="298" spans="3:22">
      <c r="C298" s="878"/>
      <c r="D298" s="878"/>
      <c r="E298" s="878"/>
      <c r="F298" s="878"/>
      <c r="G298" s="878"/>
      <c r="H298" s="878"/>
      <c r="I298" s="878"/>
      <c r="J298" s="878"/>
      <c r="K298" s="878"/>
      <c r="L298" s="878"/>
      <c r="M298" s="878"/>
      <c r="N298" s="878"/>
      <c r="O298" s="878"/>
      <c r="P298" s="878"/>
      <c r="Q298" s="878"/>
      <c r="R298" s="878"/>
      <c r="S298" s="878"/>
      <c r="T298" s="878"/>
    </row>
    <row r="300" spans="3:22" ht="12.75" customHeight="1"/>
    <row r="301" spans="3:22">
      <c r="C301" s="878"/>
      <c r="D301" s="878"/>
      <c r="E301" s="878"/>
      <c r="F301" s="878"/>
      <c r="G301" s="878"/>
      <c r="H301" s="878"/>
      <c r="I301" s="878"/>
      <c r="J301" s="878"/>
      <c r="K301" s="878"/>
      <c r="L301" s="878"/>
      <c r="M301" s="878"/>
      <c r="N301" s="878"/>
      <c r="O301" s="878"/>
      <c r="P301" s="878"/>
      <c r="Q301" s="878"/>
      <c r="R301" s="878"/>
      <c r="S301" s="878"/>
      <c r="T301" s="878"/>
    </row>
    <row r="302" spans="3:22">
      <c r="C302" s="878"/>
      <c r="D302" s="878"/>
      <c r="E302" s="878"/>
      <c r="F302" s="878"/>
      <c r="G302" s="878"/>
      <c r="H302" s="878"/>
      <c r="I302" s="878"/>
      <c r="J302" s="878"/>
      <c r="K302" s="878"/>
      <c r="L302" s="878"/>
      <c r="M302" s="878"/>
      <c r="N302" s="878"/>
      <c r="O302" s="878"/>
      <c r="P302" s="878"/>
      <c r="Q302" s="878"/>
      <c r="R302" s="878"/>
      <c r="S302" s="878"/>
      <c r="T302" s="878"/>
    </row>
    <row r="303" spans="3:22" ht="12.75" customHeight="1">
      <c r="C303" s="878"/>
      <c r="D303" s="878"/>
      <c r="E303" s="878"/>
      <c r="F303" s="878"/>
      <c r="G303" s="878"/>
      <c r="H303" s="878"/>
      <c r="I303" s="878"/>
      <c r="J303" s="878"/>
      <c r="K303" s="878"/>
      <c r="L303" s="878"/>
      <c r="M303" s="878"/>
      <c r="N303" s="878"/>
      <c r="O303" s="878"/>
      <c r="P303" s="878"/>
      <c r="Q303" s="878"/>
      <c r="R303" s="878"/>
      <c r="S303" s="878"/>
      <c r="T303" s="878"/>
    </row>
    <row r="304" spans="3:22">
      <c r="C304" s="878"/>
      <c r="D304" s="878"/>
      <c r="E304" s="878"/>
      <c r="F304" s="878"/>
      <c r="G304" s="878"/>
      <c r="H304" s="878"/>
      <c r="I304" s="878"/>
      <c r="J304" s="878"/>
      <c r="K304" s="878"/>
      <c r="L304" s="878"/>
      <c r="M304" s="878"/>
      <c r="N304" s="878"/>
      <c r="O304" s="878"/>
      <c r="P304" s="878"/>
      <c r="Q304" s="878"/>
      <c r="R304" s="878"/>
      <c r="S304" s="878"/>
      <c r="T304" s="878"/>
    </row>
    <row r="305" spans="3:20" ht="12.75" customHeight="1"/>
    <row r="306" spans="3:20" ht="12.75" customHeight="1"/>
    <row r="307" spans="3:20" ht="13.5" customHeight="1">
      <c r="C307" s="878"/>
      <c r="D307" s="878"/>
      <c r="E307" s="878"/>
      <c r="F307" s="878"/>
      <c r="G307" s="878"/>
      <c r="H307" s="878"/>
      <c r="I307" s="878"/>
      <c r="J307" s="878"/>
      <c r="K307" s="878"/>
      <c r="L307" s="878"/>
      <c r="M307" s="878"/>
      <c r="N307" s="878"/>
      <c r="O307" s="878"/>
      <c r="P307" s="878"/>
      <c r="Q307" s="878"/>
      <c r="R307" s="878"/>
      <c r="S307" s="878"/>
      <c r="T307" s="878"/>
    </row>
    <row r="308" spans="3:20" ht="13.5" customHeight="1"/>
    <row r="309" spans="3:20">
      <c r="C309" s="878"/>
      <c r="D309" s="878"/>
      <c r="E309" s="878"/>
      <c r="F309" s="878"/>
      <c r="G309" s="878"/>
      <c r="H309" s="878"/>
      <c r="I309" s="878"/>
      <c r="J309" s="878"/>
      <c r="K309" s="878"/>
      <c r="L309" s="878"/>
      <c r="M309" s="878"/>
      <c r="N309" s="878"/>
      <c r="O309" s="878"/>
      <c r="P309" s="878"/>
      <c r="Q309" s="878"/>
      <c r="R309" s="878"/>
      <c r="S309" s="878"/>
      <c r="T309" s="878"/>
    </row>
    <row r="310" spans="3:20" ht="12.75" customHeight="1"/>
    <row r="311" spans="3:20" ht="13.5" customHeight="1">
      <c r="C311" s="878"/>
      <c r="D311" s="878"/>
      <c r="E311" s="878"/>
      <c r="F311" s="878"/>
      <c r="G311" s="878"/>
      <c r="H311" s="878"/>
      <c r="I311" s="878"/>
      <c r="J311" s="878"/>
      <c r="K311" s="878"/>
      <c r="L311" s="878"/>
      <c r="M311" s="878"/>
      <c r="N311" s="878"/>
      <c r="O311" s="878"/>
      <c r="P311" s="878"/>
      <c r="Q311" s="878"/>
      <c r="R311" s="878"/>
      <c r="S311" s="878"/>
      <c r="T311" s="878"/>
    </row>
    <row r="312" spans="3:20" ht="13.5" customHeight="1">
      <c r="C312" s="878"/>
      <c r="D312" s="878"/>
      <c r="E312" s="878"/>
      <c r="F312" s="878"/>
      <c r="G312" s="878"/>
      <c r="H312" s="878"/>
      <c r="I312" s="878"/>
      <c r="J312" s="878"/>
      <c r="K312" s="878"/>
      <c r="L312" s="878"/>
      <c r="M312" s="878"/>
      <c r="N312" s="878"/>
      <c r="O312" s="878"/>
      <c r="P312" s="878"/>
      <c r="Q312" s="878"/>
      <c r="R312" s="878"/>
      <c r="S312" s="878"/>
      <c r="T312" s="878"/>
    </row>
    <row r="313" spans="3:20">
      <c r="C313" s="878"/>
      <c r="D313" s="878"/>
      <c r="E313" s="878"/>
      <c r="F313" s="878"/>
      <c r="G313" s="878"/>
      <c r="H313" s="878"/>
      <c r="I313" s="878"/>
      <c r="J313" s="878"/>
      <c r="K313" s="878"/>
      <c r="L313" s="878"/>
      <c r="M313" s="878"/>
      <c r="N313" s="878"/>
      <c r="O313" s="878"/>
      <c r="P313" s="878"/>
      <c r="Q313" s="878"/>
      <c r="R313" s="878"/>
      <c r="S313" s="878"/>
      <c r="T313" s="878"/>
    </row>
    <row r="314" spans="3:20">
      <c r="C314" s="878"/>
      <c r="D314" s="878"/>
      <c r="E314" s="878"/>
      <c r="F314" s="878"/>
      <c r="G314" s="878"/>
      <c r="H314" s="878"/>
      <c r="I314" s="878"/>
      <c r="J314" s="878"/>
      <c r="K314" s="878"/>
      <c r="L314" s="878"/>
      <c r="M314" s="878"/>
      <c r="N314" s="878"/>
      <c r="O314" s="878"/>
      <c r="P314" s="878"/>
      <c r="Q314" s="878"/>
      <c r="R314" s="878"/>
      <c r="S314" s="878"/>
      <c r="T314" s="878"/>
    </row>
    <row r="315" spans="3:20" ht="13.5" customHeight="1"/>
    <row r="316" spans="3:20" ht="13.5" customHeight="1"/>
    <row r="318" spans="3:20" ht="13.5" customHeight="1"/>
    <row r="319" spans="3:20" ht="13.5" customHeight="1"/>
    <row r="320" spans="3:20" ht="13.5" customHeight="1">
      <c r="C320" s="878"/>
      <c r="D320" s="878"/>
      <c r="E320" s="878"/>
      <c r="F320" s="878"/>
      <c r="G320" s="878"/>
      <c r="H320" s="878"/>
      <c r="I320" s="878"/>
      <c r="J320" s="878"/>
      <c r="K320" s="878"/>
      <c r="L320" s="878"/>
      <c r="M320" s="878"/>
      <c r="N320" s="878"/>
      <c r="O320" s="878"/>
      <c r="P320" s="878"/>
      <c r="Q320" s="878"/>
      <c r="R320" s="878"/>
      <c r="S320" s="878"/>
      <c r="T320" s="878"/>
    </row>
    <row r="321" spans="3:16" ht="13.5" customHeight="1"/>
    <row r="322" spans="3:16">
      <c r="G322" s="878"/>
      <c r="H322" s="878"/>
      <c r="I322" s="878"/>
      <c r="J322" s="878"/>
      <c r="K322" s="878"/>
      <c r="L322" s="878"/>
      <c r="M322" s="878"/>
      <c r="N322" s="878"/>
    </row>
    <row r="323" spans="3:16">
      <c r="M323" s="878"/>
      <c r="N323" s="878"/>
    </row>
    <row r="324" spans="3:16">
      <c r="M324" s="878"/>
      <c r="N324" s="878"/>
      <c r="O324" s="878"/>
      <c r="P324" s="878"/>
    </row>
    <row r="326" spans="3:16" ht="26.25" customHeight="1"/>
    <row r="327" spans="3:16" ht="12.75" customHeight="1"/>
    <row r="328" spans="3:16" ht="12.75" customHeight="1"/>
    <row r="329" spans="3:16" ht="12.75" customHeight="1">
      <c r="C329" s="878"/>
      <c r="D329" s="878"/>
      <c r="E329" s="878"/>
      <c r="F329" s="878"/>
      <c r="G329" s="878"/>
      <c r="H329" s="878"/>
      <c r="I329" s="878"/>
      <c r="J329" s="878"/>
      <c r="K329" s="878"/>
      <c r="L329" s="878"/>
      <c r="M329" s="878"/>
      <c r="N329" s="878"/>
      <c r="O329" s="878"/>
      <c r="P329" s="878"/>
    </row>
    <row r="330" spans="3:16">
      <c r="C330" s="878"/>
      <c r="D330" s="878"/>
      <c r="E330" s="878"/>
      <c r="F330" s="878"/>
      <c r="G330" s="878"/>
      <c r="H330" s="878"/>
      <c r="I330" s="878"/>
      <c r="J330" s="878"/>
      <c r="K330" s="878"/>
      <c r="L330" s="878"/>
      <c r="M330" s="878"/>
      <c r="N330" s="878"/>
      <c r="O330" s="878"/>
      <c r="P330" s="878"/>
    </row>
    <row r="331" spans="3:16" ht="12.75" customHeight="1">
      <c r="C331" s="878"/>
      <c r="D331" s="878"/>
      <c r="E331" s="878"/>
      <c r="F331" s="878"/>
      <c r="G331" s="878"/>
      <c r="H331" s="878"/>
      <c r="I331" s="878"/>
      <c r="J331" s="878"/>
      <c r="K331" s="878"/>
      <c r="L331" s="878"/>
      <c r="M331" s="878"/>
      <c r="N331" s="878"/>
      <c r="O331" s="878"/>
      <c r="P331" s="878"/>
    </row>
    <row r="332" spans="3:16" ht="12.75" customHeight="1">
      <c r="C332" s="878"/>
      <c r="D332" s="878"/>
      <c r="E332" s="878"/>
      <c r="F332" s="878"/>
      <c r="G332" s="878"/>
      <c r="H332" s="878"/>
      <c r="I332" s="878"/>
      <c r="J332" s="878"/>
      <c r="K332" s="878"/>
      <c r="L332" s="878"/>
      <c r="M332" s="878"/>
      <c r="N332" s="878"/>
      <c r="O332" s="878"/>
      <c r="P332" s="878"/>
    </row>
    <row r="333" spans="3:16" ht="12.75" customHeight="1"/>
    <row r="334" spans="3:16" ht="12.75" customHeight="1"/>
    <row r="335" spans="3:16">
      <c r="C335" s="878"/>
      <c r="D335" s="878"/>
      <c r="E335" s="878"/>
      <c r="F335" s="878"/>
      <c r="G335" s="878"/>
      <c r="H335" s="878"/>
      <c r="I335" s="878"/>
      <c r="J335" s="878"/>
      <c r="K335" s="878"/>
      <c r="L335" s="878"/>
      <c r="M335" s="878"/>
      <c r="N335" s="878"/>
      <c r="O335" s="878"/>
      <c r="P335" s="878"/>
    </row>
    <row r="337" spans="3:16">
      <c r="C337" s="878"/>
      <c r="D337" s="878"/>
      <c r="E337" s="878"/>
      <c r="F337" s="878"/>
      <c r="G337" s="878"/>
      <c r="H337" s="878"/>
      <c r="I337" s="878"/>
      <c r="J337" s="878"/>
      <c r="K337" s="878"/>
      <c r="L337" s="878"/>
      <c r="M337" s="878"/>
      <c r="N337" s="878"/>
      <c r="O337" s="878"/>
      <c r="P337" s="878"/>
    </row>
    <row r="338" spans="3:16" ht="12.75" customHeight="1"/>
    <row r="339" spans="3:16" ht="12.75" customHeight="1"/>
    <row r="340" spans="3:16">
      <c r="C340" s="878"/>
      <c r="D340" s="878"/>
      <c r="E340" s="878"/>
      <c r="F340" s="878"/>
      <c r="G340" s="878"/>
      <c r="H340" s="878"/>
      <c r="I340" s="878"/>
      <c r="J340" s="878"/>
      <c r="K340" s="878"/>
      <c r="L340" s="878"/>
      <c r="M340" s="878"/>
      <c r="N340" s="878"/>
      <c r="O340" s="878"/>
      <c r="P340" s="878"/>
    </row>
    <row r="341" spans="3:16" ht="12.75" customHeight="1"/>
    <row r="342" spans="3:16" ht="12.75" customHeight="1"/>
    <row r="343" spans="3:16">
      <c r="C343" s="878"/>
      <c r="D343" s="878"/>
      <c r="E343" s="878"/>
      <c r="F343" s="878"/>
      <c r="G343" s="878"/>
      <c r="H343" s="878"/>
      <c r="I343" s="878"/>
      <c r="J343" s="878"/>
      <c r="K343" s="878"/>
      <c r="L343" s="878"/>
      <c r="M343" s="878"/>
      <c r="N343" s="878"/>
      <c r="O343" s="878"/>
      <c r="P343" s="878"/>
    </row>
    <row r="345" spans="3:16" ht="12.75" customHeight="1">
      <c r="C345" s="878"/>
      <c r="D345" s="878"/>
      <c r="E345" s="878"/>
      <c r="F345" s="878"/>
      <c r="G345" s="878"/>
      <c r="H345" s="878"/>
      <c r="I345" s="878"/>
      <c r="J345" s="878"/>
      <c r="K345" s="878"/>
      <c r="L345" s="878"/>
      <c r="M345" s="878"/>
      <c r="N345" s="878"/>
      <c r="O345" s="878"/>
      <c r="P345" s="878"/>
    </row>
    <row r="347" spans="3:16" ht="12.75" customHeight="1">
      <c r="C347" s="878"/>
      <c r="D347" s="878"/>
      <c r="E347" s="878"/>
      <c r="F347" s="878"/>
      <c r="G347" s="878"/>
      <c r="H347" s="878"/>
      <c r="I347" s="878"/>
      <c r="J347" s="878"/>
      <c r="K347" s="878"/>
      <c r="L347" s="878"/>
      <c r="M347" s="878"/>
      <c r="N347" s="878"/>
      <c r="O347" s="878"/>
      <c r="P347" s="878"/>
    </row>
    <row r="348" spans="3:16" ht="12.75" customHeight="1"/>
    <row r="349" spans="3:16">
      <c r="C349" s="878"/>
      <c r="D349" s="878"/>
      <c r="E349" s="878"/>
      <c r="F349" s="878"/>
      <c r="G349" s="878"/>
      <c r="H349" s="878"/>
      <c r="I349" s="878"/>
      <c r="J349" s="878"/>
      <c r="K349" s="878"/>
      <c r="L349" s="878"/>
      <c r="M349" s="878"/>
      <c r="N349" s="878"/>
      <c r="O349" s="878"/>
      <c r="P349" s="878"/>
    </row>
    <row r="350" spans="3:16" ht="12.75" customHeight="1"/>
    <row r="351" spans="3:16">
      <c r="C351" s="878"/>
      <c r="D351" s="878"/>
      <c r="E351" s="878"/>
      <c r="F351" s="878"/>
      <c r="G351" s="878"/>
      <c r="H351" s="878"/>
      <c r="I351" s="878"/>
      <c r="J351" s="878"/>
      <c r="K351" s="878"/>
      <c r="L351" s="878"/>
      <c r="M351" s="878"/>
      <c r="N351" s="878"/>
      <c r="O351" s="878"/>
      <c r="P351" s="878"/>
    </row>
    <row r="352" spans="3:16" ht="12.75" customHeight="1">
      <c r="C352" s="878"/>
      <c r="D352" s="878"/>
      <c r="E352" s="878"/>
      <c r="F352" s="878"/>
      <c r="G352" s="878"/>
      <c r="H352" s="878"/>
      <c r="I352" s="878"/>
      <c r="J352" s="878"/>
      <c r="K352" s="878"/>
      <c r="L352" s="878"/>
      <c r="M352" s="878"/>
      <c r="N352" s="878"/>
      <c r="O352" s="878"/>
      <c r="P352" s="878"/>
    </row>
    <row r="353" spans="3:16">
      <c r="C353" s="878"/>
      <c r="D353" s="878"/>
      <c r="E353" s="878"/>
      <c r="F353" s="878"/>
      <c r="G353" s="878"/>
      <c r="H353" s="878"/>
      <c r="I353" s="878"/>
      <c r="J353" s="878"/>
      <c r="K353" s="878"/>
      <c r="L353" s="878"/>
      <c r="M353" s="878"/>
      <c r="N353" s="878"/>
      <c r="O353" s="878"/>
      <c r="P353" s="878"/>
    </row>
    <row r="354" spans="3:16">
      <c r="C354" s="878"/>
      <c r="D354" s="878"/>
      <c r="E354" s="878"/>
      <c r="F354" s="878"/>
      <c r="G354" s="878"/>
      <c r="H354" s="878"/>
      <c r="I354" s="878"/>
      <c r="J354" s="878"/>
      <c r="K354" s="878"/>
      <c r="L354" s="878"/>
      <c r="M354" s="878"/>
      <c r="N354" s="878"/>
      <c r="O354" s="878"/>
      <c r="P354" s="878"/>
    </row>
    <row r="355" spans="3:16">
      <c r="C355" s="878"/>
      <c r="D355" s="878"/>
      <c r="E355" s="878"/>
      <c r="F355" s="878"/>
      <c r="G355" s="878"/>
      <c r="H355" s="878"/>
      <c r="I355" s="878"/>
      <c r="J355" s="878"/>
      <c r="K355" s="878"/>
      <c r="L355" s="878"/>
      <c r="M355" s="878"/>
      <c r="N355" s="878"/>
      <c r="O355" s="878"/>
      <c r="P355" s="878"/>
    </row>
    <row r="356" spans="3:16" ht="12.75" customHeight="1"/>
    <row r="357" spans="3:16" ht="12.75" customHeight="1">
      <c r="C357" s="878"/>
      <c r="D357" s="878"/>
      <c r="E357" s="878"/>
      <c r="F357" s="878"/>
      <c r="G357" s="878"/>
      <c r="H357" s="878"/>
      <c r="I357" s="878"/>
      <c r="J357" s="878"/>
      <c r="K357" s="878"/>
      <c r="L357" s="878"/>
      <c r="M357" s="878"/>
      <c r="N357" s="878"/>
      <c r="O357" s="878"/>
      <c r="P357" s="878"/>
    </row>
    <row r="358" spans="3:16">
      <c r="C358" s="878"/>
      <c r="D358" s="878"/>
      <c r="E358" s="878"/>
      <c r="F358" s="878"/>
      <c r="G358" s="878"/>
      <c r="H358" s="878"/>
      <c r="I358" s="878"/>
      <c r="J358" s="878"/>
      <c r="K358" s="878"/>
      <c r="L358" s="878"/>
      <c r="M358" s="878"/>
      <c r="N358" s="878"/>
      <c r="O358" s="878"/>
      <c r="P358" s="878"/>
    </row>
    <row r="360" spans="3:16">
      <c r="C360" s="878"/>
      <c r="D360" s="878"/>
      <c r="E360" s="878"/>
      <c r="F360" s="878"/>
      <c r="G360" s="878"/>
      <c r="H360" s="878"/>
      <c r="I360" s="878"/>
      <c r="J360" s="878"/>
      <c r="K360" s="878"/>
      <c r="L360" s="878"/>
      <c r="M360" s="878"/>
      <c r="N360" s="878"/>
      <c r="O360" s="878"/>
      <c r="P360" s="878"/>
    </row>
    <row r="361" spans="3:16">
      <c r="C361" s="878"/>
      <c r="D361" s="878"/>
      <c r="E361" s="878"/>
      <c r="F361" s="878"/>
      <c r="G361" s="878"/>
      <c r="H361" s="878"/>
      <c r="I361" s="878"/>
      <c r="J361" s="878"/>
      <c r="K361" s="878"/>
      <c r="L361" s="878"/>
      <c r="M361" s="878"/>
      <c r="N361" s="878"/>
      <c r="O361" s="878"/>
      <c r="P361" s="878"/>
    </row>
    <row r="363" spans="3:16" ht="12.75" customHeight="1"/>
    <row r="364" spans="3:16">
      <c r="C364" s="878"/>
      <c r="D364" s="878"/>
      <c r="E364" s="878"/>
      <c r="F364" s="878"/>
      <c r="G364" s="878"/>
      <c r="H364" s="878"/>
      <c r="I364" s="878"/>
      <c r="J364" s="878"/>
      <c r="K364" s="878"/>
      <c r="L364" s="878"/>
      <c r="M364" s="878"/>
      <c r="N364" s="878"/>
      <c r="O364" s="878"/>
      <c r="P364" s="878"/>
    </row>
    <row r="365" spans="3:16" ht="12.75" customHeight="1">
      <c r="C365" s="878"/>
      <c r="D365" s="878"/>
      <c r="E365" s="878"/>
      <c r="F365" s="878"/>
      <c r="G365" s="878"/>
      <c r="H365" s="878"/>
      <c r="I365" s="878"/>
      <c r="J365" s="878"/>
      <c r="K365" s="878"/>
      <c r="L365" s="878"/>
      <c r="M365" s="878"/>
      <c r="N365" s="878"/>
      <c r="O365" s="878"/>
      <c r="P365" s="878"/>
    </row>
    <row r="366" spans="3:16" ht="12.75" customHeight="1">
      <c r="C366" s="878"/>
      <c r="D366" s="878"/>
      <c r="E366" s="878"/>
      <c r="F366" s="878"/>
      <c r="G366" s="878"/>
      <c r="H366" s="878"/>
      <c r="I366" s="878"/>
      <c r="J366" s="878"/>
      <c r="K366" s="878"/>
      <c r="L366" s="878"/>
      <c r="M366" s="878"/>
      <c r="N366" s="878"/>
      <c r="O366" s="878"/>
      <c r="P366" s="878"/>
    </row>
    <row r="367" spans="3:16" ht="12.75" customHeight="1">
      <c r="C367" s="878"/>
      <c r="D367" s="878"/>
      <c r="E367" s="878"/>
      <c r="F367" s="878"/>
      <c r="G367" s="878"/>
      <c r="H367" s="878"/>
      <c r="I367" s="878"/>
      <c r="J367" s="878"/>
      <c r="K367" s="878"/>
      <c r="L367" s="878"/>
      <c r="M367" s="878"/>
      <c r="N367" s="878"/>
      <c r="O367" s="878"/>
      <c r="P367" s="878"/>
    </row>
    <row r="368" spans="3:16" ht="12.75" customHeight="1"/>
    <row r="369" spans="3:16" ht="12.75" customHeight="1"/>
    <row r="370" spans="3:16">
      <c r="C370" s="878"/>
      <c r="D370" s="878"/>
      <c r="E370" s="878"/>
      <c r="F370" s="878"/>
      <c r="G370" s="878"/>
      <c r="H370" s="878"/>
      <c r="I370" s="878"/>
      <c r="J370" s="878"/>
      <c r="K370" s="878"/>
      <c r="L370" s="878"/>
      <c r="M370" s="878"/>
      <c r="N370" s="878"/>
      <c r="O370" s="878"/>
      <c r="P370" s="878"/>
    </row>
    <row r="371" spans="3:16" ht="12.75" customHeight="1"/>
    <row r="372" spans="3:16">
      <c r="C372" s="878"/>
      <c r="D372" s="878"/>
      <c r="E372" s="878"/>
      <c r="F372" s="878"/>
      <c r="G372" s="878"/>
      <c r="H372" s="878"/>
      <c r="I372" s="878"/>
      <c r="J372" s="878"/>
      <c r="K372" s="878"/>
      <c r="L372" s="878"/>
      <c r="M372" s="878"/>
      <c r="N372" s="878"/>
      <c r="O372" s="878"/>
      <c r="P372" s="878"/>
    </row>
    <row r="373" spans="3:16" ht="12.75" customHeight="1"/>
    <row r="374" spans="3:16">
      <c r="C374" s="878"/>
      <c r="D374" s="878"/>
      <c r="E374" s="878"/>
      <c r="F374" s="878"/>
      <c r="G374" s="878"/>
      <c r="H374" s="878"/>
      <c r="I374" s="878"/>
      <c r="J374" s="878"/>
      <c r="K374" s="878"/>
      <c r="L374" s="878"/>
      <c r="M374" s="878"/>
      <c r="N374" s="878"/>
      <c r="O374" s="878"/>
      <c r="P374" s="878"/>
    </row>
    <row r="375" spans="3:16" ht="12.75" customHeight="1">
      <c r="C375" s="878"/>
      <c r="D375" s="878"/>
      <c r="E375" s="878"/>
      <c r="F375" s="878"/>
      <c r="G375" s="878"/>
      <c r="H375" s="878"/>
      <c r="I375" s="878"/>
      <c r="J375" s="878"/>
      <c r="K375" s="878"/>
      <c r="L375" s="878"/>
      <c r="M375" s="878"/>
      <c r="N375" s="878"/>
      <c r="O375" s="878"/>
      <c r="P375" s="878"/>
    </row>
    <row r="376" spans="3:16" ht="12.75" customHeight="1">
      <c r="C376" s="878"/>
      <c r="D376" s="878"/>
      <c r="E376" s="878"/>
      <c r="F376" s="878"/>
      <c r="G376" s="878"/>
      <c r="H376" s="878"/>
      <c r="I376" s="878"/>
      <c r="J376" s="878"/>
      <c r="K376" s="878"/>
      <c r="L376" s="878"/>
      <c r="M376" s="878"/>
      <c r="N376" s="878"/>
      <c r="O376" s="878"/>
      <c r="P376" s="878"/>
    </row>
    <row r="377" spans="3:16">
      <c r="C377" s="878"/>
      <c r="D377" s="878"/>
      <c r="E377" s="878"/>
      <c r="F377" s="878"/>
      <c r="G377" s="878"/>
      <c r="H377" s="878"/>
      <c r="I377" s="878"/>
      <c r="J377" s="878"/>
      <c r="K377" s="878"/>
      <c r="L377" s="878"/>
      <c r="M377" s="878"/>
      <c r="N377" s="878"/>
      <c r="O377" s="878"/>
      <c r="P377" s="878"/>
    </row>
    <row r="379" spans="3:16" ht="12.75" customHeight="1"/>
    <row r="382" spans="3:16" ht="12.75" customHeight="1"/>
    <row r="383" spans="3:16">
      <c r="C383" s="878"/>
      <c r="D383" s="878"/>
      <c r="E383" s="878"/>
      <c r="F383" s="878"/>
      <c r="G383" s="878"/>
      <c r="H383" s="878"/>
      <c r="I383" s="878"/>
      <c r="J383" s="878"/>
      <c r="K383" s="878"/>
      <c r="L383" s="878"/>
      <c r="M383" s="878"/>
      <c r="N383" s="878"/>
      <c r="O383" s="878"/>
      <c r="P383" s="878"/>
    </row>
    <row r="384" spans="3:16" ht="12.75" customHeight="1"/>
    <row r="385" spans="3:8" ht="12.75" customHeight="1">
      <c r="E385" s="878"/>
      <c r="F385" s="878"/>
      <c r="G385" s="878"/>
      <c r="H385" s="878"/>
    </row>
    <row r="386" spans="3:8" ht="13.5" customHeight="1"/>
    <row r="387" spans="3:8" ht="13.5" customHeight="1"/>
    <row r="389" spans="3:8" ht="12.75" customHeight="1"/>
    <row r="390" spans="3:8" ht="13.5" customHeight="1"/>
    <row r="391" spans="3:8" ht="13.5" customHeight="1">
      <c r="C391" s="878"/>
      <c r="D391" s="878"/>
      <c r="E391" s="878"/>
      <c r="F391" s="878"/>
      <c r="G391" s="878"/>
      <c r="H391" s="878"/>
    </row>
    <row r="392" spans="3:8">
      <c r="C392" s="878"/>
      <c r="D392" s="878"/>
      <c r="E392" s="878"/>
      <c r="F392" s="878"/>
      <c r="G392" s="878"/>
      <c r="H392" s="878"/>
    </row>
    <row r="393" spans="3:8">
      <c r="C393" s="878"/>
      <c r="D393" s="878"/>
      <c r="E393" s="878"/>
      <c r="F393" s="878"/>
      <c r="G393" s="878"/>
      <c r="H393" s="878"/>
    </row>
    <row r="394" spans="3:8" ht="13.5" customHeight="1">
      <c r="C394" s="878"/>
      <c r="D394" s="878"/>
      <c r="E394" s="878"/>
      <c r="F394" s="878"/>
      <c r="G394" s="878"/>
      <c r="H394" s="878"/>
    </row>
    <row r="395" spans="3:8" ht="13.5" customHeight="1">
      <c r="C395" s="878"/>
      <c r="D395" s="878"/>
      <c r="E395" s="878"/>
      <c r="F395" s="878"/>
      <c r="G395" s="878"/>
      <c r="H395" s="878"/>
    </row>
    <row r="396" spans="3:8">
      <c r="C396" s="878"/>
      <c r="D396" s="878"/>
      <c r="E396" s="878"/>
      <c r="F396" s="878"/>
      <c r="G396" s="878"/>
      <c r="H396" s="878"/>
    </row>
    <row r="397" spans="3:8" ht="13.5" customHeight="1">
      <c r="C397" s="878"/>
      <c r="D397" s="878"/>
      <c r="E397" s="878"/>
      <c r="F397" s="878"/>
      <c r="G397" s="878"/>
      <c r="H397" s="878"/>
    </row>
    <row r="398" spans="3:8" ht="13.5" customHeight="1">
      <c r="C398" s="878"/>
      <c r="D398" s="878"/>
      <c r="E398" s="878"/>
      <c r="F398" s="878"/>
      <c r="G398" s="878"/>
      <c r="H398" s="878"/>
    </row>
    <row r="399" spans="3:8" ht="13.5" customHeight="1">
      <c r="C399" s="878"/>
      <c r="D399" s="878"/>
      <c r="E399" s="878"/>
      <c r="F399" s="878"/>
      <c r="G399" s="878"/>
      <c r="H399" s="878"/>
    </row>
    <row r="400" spans="3:8" ht="13.5" customHeight="1">
      <c r="C400" s="878"/>
      <c r="D400" s="878"/>
      <c r="E400" s="878"/>
      <c r="F400" s="878"/>
      <c r="G400" s="878"/>
      <c r="H400" s="878"/>
    </row>
    <row r="401" spans="3:10">
      <c r="C401" s="878"/>
      <c r="D401" s="878"/>
      <c r="E401" s="878"/>
      <c r="F401" s="878"/>
      <c r="G401" s="878"/>
      <c r="H401" s="878"/>
    </row>
    <row r="402" spans="3:10">
      <c r="C402" s="878"/>
      <c r="D402" s="878"/>
      <c r="E402" s="878"/>
      <c r="F402" s="878"/>
      <c r="G402" s="878"/>
      <c r="H402" s="878"/>
    </row>
    <row r="403" spans="3:10">
      <c r="C403" s="878"/>
      <c r="D403" s="878"/>
      <c r="E403" s="878"/>
      <c r="F403" s="878"/>
      <c r="G403" s="878"/>
      <c r="H403" s="878"/>
    </row>
    <row r="404" spans="3:10">
      <c r="C404" s="878"/>
      <c r="D404" s="878"/>
      <c r="E404" s="878"/>
      <c r="F404" s="878"/>
      <c r="G404" s="878"/>
      <c r="H404" s="878"/>
    </row>
    <row r="405" spans="3:10" ht="26.25" customHeight="1">
      <c r="C405" s="878"/>
      <c r="D405" s="878"/>
      <c r="E405" s="878"/>
      <c r="F405" s="878"/>
      <c r="G405" s="878"/>
      <c r="H405" s="878"/>
      <c r="I405" s="878"/>
      <c r="J405" s="878"/>
    </row>
    <row r="406" spans="3:10" ht="12.75" customHeight="1">
      <c r="C406" s="878"/>
      <c r="D406" s="878"/>
      <c r="E406" s="878"/>
      <c r="F406" s="878"/>
      <c r="G406" s="878"/>
      <c r="H406" s="878"/>
    </row>
    <row r="407" spans="3:10" ht="12.75" customHeight="1">
      <c r="C407" s="878"/>
      <c r="D407" s="878"/>
      <c r="E407" s="878"/>
      <c r="F407" s="878"/>
      <c r="G407" s="878"/>
      <c r="H407" s="878"/>
    </row>
    <row r="408" spans="3:10" ht="12.75" customHeight="1">
      <c r="C408" s="878"/>
      <c r="D408" s="878"/>
      <c r="E408" s="878"/>
      <c r="F408" s="878"/>
      <c r="G408" s="878"/>
      <c r="H408" s="878"/>
    </row>
    <row r="409" spans="3:10">
      <c r="C409" s="878"/>
      <c r="D409" s="878"/>
      <c r="E409" s="878"/>
      <c r="F409" s="878"/>
      <c r="G409" s="878"/>
      <c r="H409" s="878"/>
    </row>
    <row r="410" spans="3:10" ht="12.75" customHeight="1">
      <c r="C410" s="878"/>
      <c r="D410" s="878"/>
      <c r="E410" s="878"/>
      <c r="F410" s="878"/>
      <c r="G410" s="878"/>
      <c r="H410" s="878"/>
    </row>
    <row r="411" spans="3:10" ht="12.75" customHeight="1">
      <c r="C411" s="878"/>
      <c r="D411" s="878"/>
      <c r="E411" s="878"/>
      <c r="F411" s="878"/>
      <c r="G411" s="878"/>
      <c r="H411" s="878"/>
    </row>
    <row r="412" spans="3:10" ht="12.75" customHeight="1">
      <c r="C412" s="878"/>
      <c r="D412" s="878"/>
      <c r="E412" s="878"/>
      <c r="F412" s="878"/>
      <c r="G412" s="878"/>
      <c r="H412" s="878"/>
    </row>
    <row r="413" spans="3:10" ht="12.75" customHeight="1">
      <c r="C413" s="878"/>
      <c r="D413" s="878"/>
      <c r="E413" s="878"/>
      <c r="F413" s="878"/>
      <c r="G413" s="878"/>
      <c r="H413" s="878"/>
    </row>
    <row r="414" spans="3:10">
      <c r="C414" s="878"/>
      <c r="D414" s="878"/>
      <c r="E414" s="878"/>
      <c r="F414" s="878"/>
      <c r="G414" s="878"/>
      <c r="H414" s="878"/>
    </row>
    <row r="415" spans="3:10">
      <c r="C415" s="878"/>
      <c r="D415" s="878"/>
      <c r="E415" s="878"/>
      <c r="F415" s="878"/>
      <c r="G415" s="878"/>
      <c r="H415" s="878"/>
    </row>
    <row r="416" spans="3:10">
      <c r="C416" s="878"/>
      <c r="D416" s="878"/>
      <c r="E416" s="878"/>
      <c r="F416" s="878"/>
      <c r="G416" s="878"/>
      <c r="H416" s="878"/>
    </row>
    <row r="417" spans="3:8" ht="12.75" customHeight="1">
      <c r="C417" s="878"/>
      <c r="D417" s="878"/>
      <c r="E417" s="878"/>
      <c r="F417" s="878"/>
      <c r="G417" s="878"/>
      <c r="H417" s="878"/>
    </row>
    <row r="418" spans="3:8" ht="12.75" customHeight="1">
      <c r="C418" s="878"/>
      <c r="D418" s="878"/>
      <c r="E418" s="878"/>
      <c r="F418" s="878"/>
      <c r="G418" s="878"/>
      <c r="H418" s="878"/>
    </row>
    <row r="419" spans="3:8">
      <c r="C419" s="878"/>
      <c r="D419" s="878"/>
      <c r="E419" s="878"/>
      <c r="F419" s="878"/>
      <c r="G419" s="878"/>
      <c r="H419" s="878"/>
    </row>
    <row r="420" spans="3:8" ht="12.75" customHeight="1">
      <c r="C420" s="878"/>
      <c r="D420" s="878"/>
      <c r="E420" s="878"/>
      <c r="F420" s="878"/>
      <c r="G420" s="878"/>
      <c r="H420" s="878"/>
    </row>
    <row r="421" spans="3:8" ht="12.75" customHeight="1">
      <c r="C421" s="878"/>
      <c r="D421" s="878"/>
      <c r="E421" s="878"/>
      <c r="F421" s="878"/>
      <c r="G421" s="878"/>
      <c r="H421" s="878"/>
    </row>
    <row r="422" spans="3:8">
      <c r="C422" s="878"/>
      <c r="D422" s="878"/>
      <c r="E422" s="878"/>
      <c r="F422" s="878"/>
      <c r="G422" s="878"/>
      <c r="H422" s="878"/>
    </row>
    <row r="423" spans="3:8">
      <c r="C423" s="878"/>
      <c r="D423" s="878"/>
      <c r="E423" s="878"/>
      <c r="F423" s="878"/>
      <c r="G423" s="878"/>
      <c r="H423" s="878"/>
    </row>
    <row r="424" spans="3:8" ht="12.75" customHeight="1">
      <c r="C424" s="878"/>
      <c r="D424" s="878"/>
      <c r="E424" s="878"/>
      <c r="F424" s="878"/>
      <c r="G424" s="878"/>
      <c r="H424" s="878"/>
    </row>
    <row r="425" spans="3:8">
      <c r="C425" s="878"/>
      <c r="D425" s="878"/>
      <c r="E425" s="878"/>
      <c r="F425" s="878"/>
      <c r="G425" s="878"/>
      <c r="H425" s="878"/>
    </row>
    <row r="426" spans="3:8" ht="12.75" customHeight="1">
      <c r="C426" s="878"/>
      <c r="D426" s="878"/>
      <c r="E426" s="878"/>
      <c r="F426" s="878"/>
      <c r="G426" s="878"/>
      <c r="H426" s="878"/>
    </row>
    <row r="427" spans="3:8" ht="12.75" customHeight="1">
      <c r="C427" s="878"/>
      <c r="D427" s="878"/>
      <c r="E427" s="878"/>
      <c r="F427" s="878"/>
      <c r="G427" s="878"/>
      <c r="H427" s="878"/>
    </row>
    <row r="428" spans="3:8">
      <c r="C428" s="878"/>
      <c r="D428" s="878"/>
      <c r="E428" s="878"/>
      <c r="F428" s="878"/>
      <c r="G428" s="878"/>
      <c r="H428" s="878"/>
    </row>
    <row r="429" spans="3:8" ht="12.75" customHeight="1">
      <c r="C429" s="878"/>
      <c r="D429" s="878"/>
      <c r="E429" s="878"/>
      <c r="F429" s="878"/>
      <c r="G429" s="878"/>
      <c r="H429" s="878"/>
    </row>
    <row r="430" spans="3:8">
      <c r="C430" s="878"/>
      <c r="D430" s="878"/>
      <c r="E430" s="878"/>
      <c r="F430" s="878"/>
      <c r="G430" s="878"/>
      <c r="H430" s="878"/>
    </row>
    <row r="431" spans="3:8" ht="12.75" customHeight="1">
      <c r="C431" s="878"/>
      <c r="D431" s="878"/>
      <c r="E431" s="878"/>
      <c r="F431" s="878"/>
      <c r="G431" s="878"/>
      <c r="H431" s="878"/>
    </row>
    <row r="432" spans="3:8">
      <c r="C432" s="878"/>
      <c r="D432" s="878"/>
      <c r="E432" s="878"/>
      <c r="F432" s="878"/>
      <c r="G432" s="878"/>
      <c r="H432" s="878"/>
    </row>
    <row r="433" spans="3:8">
      <c r="C433" s="878"/>
      <c r="D433" s="878"/>
      <c r="E433" s="878"/>
      <c r="F433" s="878"/>
      <c r="G433" s="878"/>
      <c r="H433" s="878"/>
    </row>
    <row r="434" spans="3:8">
      <c r="C434" s="878"/>
      <c r="D434" s="878"/>
      <c r="E434" s="878"/>
      <c r="F434" s="878"/>
      <c r="G434" s="878"/>
      <c r="H434" s="878"/>
    </row>
    <row r="435" spans="3:8" ht="12.75" customHeight="1">
      <c r="C435" s="878"/>
      <c r="D435" s="878"/>
      <c r="E435" s="878"/>
      <c r="F435" s="878"/>
      <c r="G435" s="878"/>
      <c r="H435" s="878"/>
    </row>
    <row r="436" spans="3:8" ht="12.75" customHeight="1">
      <c r="C436" s="878"/>
      <c r="D436" s="878"/>
      <c r="E436" s="878"/>
      <c r="F436" s="878"/>
      <c r="G436" s="878"/>
      <c r="H436" s="878"/>
    </row>
    <row r="437" spans="3:8">
      <c r="C437" s="878"/>
      <c r="D437" s="878"/>
      <c r="E437" s="878"/>
      <c r="F437" s="878"/>
      <c r="G437" s="878"/>
      <c r="H437" s="878"/>
    </row>
    <row r="438" spans="3:8">
      <c r="C438" s="878"/>
      <c r="D438" s="878"/>
      <c r="E438" s="878"/>
      <c r="F438" s="878"/>
      <c r="G438" s="878"/>
      <c r="H438" s="878"/>
    </row>
    <row r="439" spans="3:8">
      <c r="C439" s="878"/>
      <c r="D439" s="878"/>
      <c r="E439" s="878"/>
      <c r="F439" s="878"/>
      <c r="G439" s="878"/>
      <c r="H439" s="878"/>
    </row>
    <row r="440" spans="3:8">
      <c r="C440" s="878"/>
      <c r="D440" s="878"/>
      <c r="E440" s="878"/>
      <c r="F440" s="878"/>
      <c r="G440" s="878"/>
      <c r="H440" s="878"/>
    </row>
    <row r="441" spans="3:8">
      <c r="C441" s="878"/>
      <c r="D441" s="878"/>
      <c r="E441" s="878"/>
      <c r="F441" s="878"/>
      <c r="G441" s="878"/>
      <c r="H441" s="878"/>
    </row>
    <row r="442" spans="3:8" ht="12.75" customHeight="1">
      <c r="C442" s="878"/>
      <c r="D442" s="878"/>
      <c r="E442" s="878"/>
      <c r="F442" s="878"/>
      <c r="G442" s="878"/>
      <c r="H442" s="878"/>
    </row>
    <row r="443" spans="3:8">
      <c r="C443" s="878"/>
      <c r="D443" s="878"/>
      <c r="E443" s="878"/>
      <c r="F443" s="878"/>
      <c r="G443" s="878"/>
      <c r="H443" s="878"/>
    </row>
    <row r="444" spans="3:8" ht="12.75" customHeight="1"/>
    <row r="445" spans="3:8" ht="12.75" customHeight="1">
      <c r="C445" s="878"/>
    </row>
    <row r="446" spans="3:8" ht="12.75" customHeight="1"/>
    <row r="447" spans="3:8" ht="12.75" customHeight="1"/>
    <row r="448" spans="3:8" ht="12.75" customHeight="1"/>
    <row r="449" spans="2:6">
      <c r="B449" s="878"/>
      <c r="C449" s="878"/>
      <c r="D449" s="878"/>
      <c r="E449" s="878"/>
      <c r="F449" s="878"/>
    </row>
    <row r="450" spans="2:6" ht="12.75" customHeight="1"/>
    <row r="452" spans="2:6" ht="12.75" customHeight="1"/>
    <row r="454" spans="2:6" ht="12.75" customHeight="1"/>
    <row r="455" spans="2:6" ht="12.75" customHeight="1"/>
    <row r="456" spans="2:6">
      <c r="C456" s="878"/>
    </row>
    <row r="457" spans="2:6">
      <c r="C457" s="878"/>
    </row>
    <row r="458" spans="2:6" ht="12.75" customHeight="1">
      <c r="C458" s="878"/>
    </row>
    <row r="459" spans="2:6">
      <c r="C459" s="878"/>
    </row>
    <row r="460" spans="2:6">
      <c r="C460" s="878"/>
    </row>
    <row r="461" spans="2:6" ht="12.75" customHeight="1">
      <c r="C461" s="878"/>
    </row>
    <row r="462" spans="2:6">
      <c r="C462" s="878"/>
    </row>
    <row r="463" spans="2:6" ht="12.75" customHeight="1">
      <c r="C463" s="878"/>
    </row>
    <row r="464" spans="2:6" ht="12.75" customHeight="1">
      <c r="C464" s="878"/>
    </row>
    <row r="465" spans="3:3" ht="13.5" customHeight="1">
      <c r="C465" s="878"/>
    </row>
    <row r="466" spans="3:3" ht="13.5" customHeight="1">
      <c r="C466" s="878"/>
    </row>
    <row r="467" spans="3:3">
      <c r="C467" s="878"/>
    </row>
    <row r="468" spans="3:3" ht="12.75" customHeight="1"/>
    <row r="469" spans="3:3" ht="13.5" customHeight="1"/>
    <row r="470" spans="3:3" ht="13.5" customHeight="1"/>
    <row r="473" spans="3:3" ht="13.5" customHeight="1"/>
    <row r="474" spans="3:3" ht="13.5" customHeight="1">
      <c r="C474" s="878"/>
    </row>
    <row r="475" spans="3:3">
      <c r="C475" s="878"/>
    </row>
    <row r="476" spans="3:3" ht="13.5" customHeight="1">
      <c r="C476" s="878"/>
    </row>
    <row r="477" spans="3:3" ht="13.5" customHeight="1">
      <c r="C477" s="878"/>
    </row>
    <row r="478" spans="3:3" ht="13.5" customHeight="1">
      <c r="C478" s="878"/>
    </row>
    <row r="479" spans="3:3" ht="13.5" customHeight="1">
      <c r="C479" s="878"/>
    </row>
    <row r="480" spans="3:3">
      <c r="C480" s="878"/>
    </row>
    <row r="481" spans="3:3">
      <c r="C481" s="878"/>
    </row>
    <row r="482" spans="3:3">
      <c r="C482" s="878"/>
    </row>
    <row r="483" spans="3:3">
      <c r="C483" s="878"/>
    </row>
    <row r="484" spans="3:3" ht="18.75" customHeight="1">
      <c r="C484" s="878"/>
    </row>
    <row r="485" spans="3:3" ht="12.75" customHeight="1">
      <c r="C485" s="878"/>
    </row>
    <row r="486" spans="3:3" ht="12.75" customHeight="1">
      <c r="C486" s="878"/>
    </row>
    <row r="487" spans="3:3" ht="12.75" customHeight="1">
      <c r="C487" s="878"/>
    </row>
    <row r="488" spans="3:3">
      <c r="C488" s="878"/>
    </row>
    <row r="489" spans="3:3" ht="12.75" customHeight="1">
      <c r="C489" s="878"/>
    </row>
    <row r="490" spans="3:3" ht="12.75" customHeight="1">
      <c r="C490" s="878"/>
    </row>
    <row r="491" spans="3:3">
      <c r="C491" s="878"/>
    </row>
    <row r="492" spans="3:3" ht="12.75" customHeight="1">
      <c r="C492" s="878"/>
    </row>
    <row r="493" spans="3:3">
      <c r="C493" s="878"/>
    </row>
    <row r="494" spans="3:3">
      <c r="C494" s="878"/>
    </row>
    <row r="495" spans="3:3">
      <c r="C495" s="878"/>
    </row>
    <row r="496" spans="3:3">
      <c r="C496" s="878"/>
    </row>
    <row r="497" spans="3:3" ht="12.75" customHeight="1">
      <c r="C497" s="878"/>
    </row>
    <row r="498" spans="3:3">
      <c r="C498" s="878"/>
    </row>
    <row r="499" spans="3:3" ht="12.75" customHeight="1">
      <c r="C499" s="878"/>
    </row>
    <row r="500" spans="3:3">
      <c r="C500" s="878"/>
    </row>
    <row r="501" spans="3:3">
      <c r="C501" s="878"/>
    </row>
    <row r="502" spans="3:3">
      <c r="C502" s="878"/>
    </row>
    <row r="503" spans="3:3" ht="12.75" customHeight="1">
      <c r="C503" s="878"/>
    </row>
    <row r="504" spans="3:3">
      <c r="C504" s="878"/>
    </row>
    <row r="505" spans="3:3">
      <c r="C505" s="878"/>
    </row>
    <row r="506" spans="3:3" ht="12.75" customHeight="1"/>
    <row r="514" ht="12.75" customHeight="1"/>
    <row r="515" ht="12.75" customHeight="1"/>
    <row r="521" ht="12.75" customHeight="1"/>
    <row r="523" ht="12.75" customHeight="1"/>
    <row r="525" ht="12.75" customHeight="1"/>
    <row r="526" ht="12.75" customHeight="1"/>
    <row r="527" ht="12.75" customHeight="1"/>
    <row r="531" ht="12.75" customHeight="1"/>
    <row r="533" ht="12.75" customHeight="1"/>
    <row r="534" ht="12.75" customHeight="1"/>
    <row r="537" ht="12.75" customHeight="1"/>
    <row r="540" ht="12.75" customHeight="1"/>
    <row r="543" ht="12.75" customHeight="1"/>
    <row r="544" ht="12.75" customHeight="1"/>
    <row r="545" ht="12.75" customHeight="1"/>
    <row r="547" ht="12.75" customHeight="1"/>
    <row r="548" ht="12.75" customHeight="1"/>
    <row r="549" ht="12.75" customHeight="1"/>
    <row r="552" ht="12.75" customHeight="1"/>
    <row r="553" ht="12.75" customHeight="1"/>
    <row r="555" ht="12.75" customHeight="1"/>
    <row r="556" ht="12.75" customHeight="1"/>
    <row r="557" ht="12.75" customHeight="1"/>
    <row r="558" ht="12.75" customHeight="1"/>
    <row r="562" ht="18.75" customHeight="1"/>
    <row r="563" ht="12.75" customHeight="1"/>
    <row r="564" ht="12.75" customHeight="1"/>
    <row r="565" ht="12.75" customHeight="1"/>
    <row r="567" ht="12.75" customHeight="1"/>
    <row r="568" ht="12.75" customHeight="1"/>
    <row r="570" ht="12.75" customHeight="1"/>
    <row r="575" ht="12.75" customHeight="1"/>
    <row r="577" ht="12.75" customHeight="1"/>
    <row r="581" ht="12.75" customHeight="1"/>
    <row r="584" ht="12.75" customHeight="1"/>
    <row r="592" ht="12.75" customHeight="1"/>
    <row r="593" ht="12.75" customHeight="1"/>
    <row r="599" ht="12.75" customHeight="1"/>
    <row r="601" ht="12.75" customHeight="1"/>
    <row r="603" ht="12.75" customHeight="1"/>
    <row r="604" ht="12.75" customHeight="1"/>
    <row r="605" ht="12.75" customHeight="1"/>
    <row r="609" ht="12.75" customHeight="1"/>
    <row r="611" ht="12.75" customHeight="1"/>
    <row r="612" ht="12.75" customHeight="1"/>
    <row r="615" ht="12.75" customHeight="1"/>
    <row r="618" ht="12.75" customHeight="1"/>
    <row r="621" ht="12.75" customHeight="1"/>
    <row r="622" ht="12.75" customHeight="1"/>
    <row r="623" ht="12.75" customHeight="1"/>
    <row r="625" ht="12.75" customHeight="1"/>
    <row r="626" ht="12.75" customHeight="1"/>
    <row r="627" ht="12.75" customHeight="1"/>
    <row r="630" ht="12.75" customHeight="1"/>
    <row r="631" ht="12.75" customHeight="1"/>
    <row r="633" ht="12.75" customHeight="1"/>
    <row r="634" ht="12.75" customHeight="1"/>
    <row r="635" ht="12.75" customHeight="1"/>
    <row r="636" ht="13.5" customHeight="1"/>
    <row r="640" ht="18.75" customHeight="1"/>
    <row r="641" ht="12.75" customHeight="1"/>
    <row r="642" ht="12.75" customHeight="1"/>
    <row r="643" ht="12.75" customHeight="1"/>
    <row r="645" ht="12.75" customHeight="1"/>
    <row r="646" ht="12.75" customHeight="1"/>
    <row r="648" ht="12.75" customHeight="1"/>
    <row r="653" ht="12.75" customHeight="1"/>
    <row r="655" ht="12.75" customHeight="1"/>
    <row r="659" ht="12.75" customHeight="1"/>
    <row r="662" ht="12.75" customHeight="1"/>
    <row r="670" ht="12.75" customHeight="1"/>
    <row r="671" ht="12.75" customHeight="1"/>
    <row r="677" ht="12.75" customHeight="1"/>
    <row r="679" ht="12.75" customHeight="1"/>
    <row r="681" ht="12.75" customHeight="1"/>
    <row r="682" ht="12.75" customHeight="1"/>
    <row r="683" ht="12.75" customHeight="1"/>
    <row r="687" ht="12.75" customHeight="1"/>
    <row r="689" ht="12.75" customHeight="1"/>
    <row r="690" ht="12.75" customHeight="1"/>
    <row r="693" ht="12.75" customHeight="1"/>
    <row r="696" ht="12.75" customHeight="1"/>
    <row r="699" ht="12.75" customHeight="1"/>
    <row r="700" ht="12.75" customHeight="1"/>
    <row r="701" ht="12.75" customHeight="1"/>
    <row r="703" ht="12.75" customHeight="1"/>
    <row r="704" ht="12.75" customHeight="1"/>
    <row r="705" ht="12.75" customHeight="1"/>
    <row r="708" ht="12.75" customHeight="1"/>
    <row r="709" ht="12.75" customHeight="1"/>
    <row r="711" ht="12.75" customHeight="1"/>
    <row r="712" ht="12.75" customHeight="1"/>
    <row r="713" ht="12.75" customHeight="1"/>
    <row r="714" ht="13.5" customHeight="1"/>
    <row r="718" ht="27" customHeight="1"/>
    <row r="721" ht="12.75" customHeight="1"/>
    <row r="722" ht="12.75" customHeight="1"/>
    <row r="723" ht="12.75" customHeight="1"/>
    <row r="724" ht="12.75" customHeight="1"/>
    <row r="741" ht="13.5" customHeight="1"/>
    <row r="742" ht="12.75" customHeight="1"/>
    <row r="743" ht="12.75" customHeight="1"/>
    <row r="754" ht="13.5" customHeight="1"/>
    <row r="756" ht="12.75" customHeight="1"/>
    <row r="757" ht="12.75" customHeight="1"/>
    <row r="761" ht="18.75" customHeight="1"/>
    <row r="764" ht="12.75" customHeight="1"/>
    <row r="765" ht="12.75" customHeight="1"/>
    <row r="766" ht="12.75" customHeight="1"/>
    <row r="767" ht="12.75" customHeight="1"/>
    <row r="784" ht="13.5" customHeight="1"/>
    <row r="785" ht="12.75" customHeight="1"/>
    <row r="786" ht="12.75" customHeight="1"/>
    <row r="797" ht="13.5" customHeight="1"/>
    <row r="799" ht="12.75" customHeight="1"/>
    <row r="800" ht="13.5" customHeight="1"/>
    <row r="804" ht="18.75" customHeight="1"/>
    <row r="807" ht="12.75" customHeight="1"/>
    <row r="808" ht="12.75" customHeight="1"/>
    <row r="809" ht="12.75" customHeight="1"/>
    <row r="810" ht="12.75" customHeight="1"/>
    <row r="827" ht="13.5" customHeight="1"/>
    <row r="828" ht="12.75" customHeight="1"/>
    <row r="829" ht="12.75" customHeight="1"/>
    <row r="840" ht="13.5" customHeight="1"/>
    <row r="842" ht="12.75" customHeight="1"/>
    <row r="843" ht="13.5" customHeight="1"/>
    <row r="847" ht="18.75" customHeight="1"/>
    <row r="850" ht="12.75" customHeight="1"/>
    <row r="851" ht="12.75" customHeight="1"/>
    <row r="852" ht="12.75" customHeight="1"/>
    <row r="853" ht="12.75" customHeight="1"/>
    <row r="870" ht="13.5" customHeight="1"/>
    <row r="871" ht="12.75" customHeight="1"/>
    <row r="872" ht="12.75" customHeight="1"/>
    <row r="883" ht="13.5" customHeight="1"/>
    <row r="885" ht="12.75" customHeight="1"/>
    <row r="886" ht="12.75" customHeight="1"/>
    <row r="890" ht="18.75" customHeight="1"/>
    <row r="893" ht="12.75" customHeight="1"/>
    <row r="894" ht="12.75" customHeight="1"/>
    <row r="895" ht="12.75" customHeight="1"/>
    <row r="896" ht="12.75" customHeight="1"/>
    <row r="913" ht="13.5" customHeight="1"/>
    <row r="914" ht="12.75" customHeight="1"/>
    <row r="915" ht="12.75" customHeight="1"/>
    <row r="926" ht="13.5" customHeight="1"/>
    <row r="928" ht="12.75" customHeight="1"/>
    <row r="929" ht="13.5" customHeight="1"/>
    <row r="933" ht="18.75" customHeight="1"/>
    <row r="936" ht="12.75" customHeight="1"/>
    <row r="937" ht="12.75" customHeight="1"/>
    <row r="938" ht="12.75" customHeight="1"/>
    <row r="939" ht="12.75" customHeight="1"/>
    <row r="956" ht="13.5" customHeight="1"/>
    <row r="957" ht="12.75" customHeight="1"/>
    <row r="958" ht="12.75" customHeight="1"/>
    <row r="969" ht="13.5" customHeight="1"/>
    <row r="971" ht="12.75" customHeight="1"/>
    <row r="972" ht="13.5" customHeight="1"/>
    <row r="976" ht="18.75" customHeight="1"/>
    <row r="977" ht="15.75" customHeight="1"/>
    <row r="978" ht="12.75" customHeight="1"/>
    <row r="979" ht="12.75" customHeight="1"/>
    <row r="981" ht="12.75" customHeight="1"/>
    <row r="982" ht="12.75" customHeight="1"/>
    <row r="983" ht="12.75" customHeight="1"/>
    <row r="984" ht="12.75" customHeight="1"/>
    <row r="1001" ht="12.75" customHeight="1"/>
    <row r="1002" ht="12.75" customHeight="1"/>
    <row r="1003" ht="12.75" customHeight="1"/>
    <row r="1014" ht="12.75" customHeight="1"/>
    <row r="1016" ht="12.75" customHeight="1"/>
    <row r="1017" ht="12.75" customHeight="1"/>
    <row r="1021" ht="18.75" customHeight="1"/>
    <row r="1022" ht="15.75" customHeight="1"/>
    <row r="1023" ht="12.75" customHeight="1"/>
    <row r="1024" ht="12.75" customHeight="1"/>
    <row r="1026" ht="12.75" customHeight="1"/>
    <row r="1027" ht="12.75" customHeight="1"/>
    <row r="1028" ht="12.75" customHeight="1"/>
    <row r="1029" ht="12.75" customHeight="1"/>
    <row r="1046" ht="13.5" customHeight="1"/>
    <row r="1047" ht="12.75" customHeight="1"/>
    <row r="1048" ht="12.75" customHeight="1"/>
    <row r="1059" ht="13.5" customHeight="1"/>
    <row r="1061" ht="12.75" customHeight="1"/>
    <row r="1062" ht="13.5" customHeight="1"/>
    <row r="1066" ht="18.75" customHeight="1"/>
    <row r="1067" ht="15.75" customHeight="1"/>
    <row r="1068" ht="12.75" customHeight="1"/>
    <row r="1069" ht="12.75" customHeight="1"/>
    <row r="1071" ht="12.75" customHeight="1"/>
    <row r="1072" ht="12.75" customHeight="1"/>
    <row r="1073" ht="12.75" customHeight="1"/>
    <row r="1074" ht="12.75" customHeight="1"/>
    <row r="1091" ht="13.5" customHeight="1"/>
    <row r="1092" ht="12.75" customHeight="1"/>
    <row r="1093" ht="12.75" customHeight="1"/>
    <row r="1104" ht="13.5" customHeight="1"/>
    <row r="1106" ht="12.75" customHeight="1"/>
    <row r="1107" ht="13.5" customHeight="1"/>
  </sheetData>
  <sheetProtection algorithmName="SHA-512" hashValue="xqYR0asn7dLUxwI8Tj5/DtwP27w3mCWhky+f7QQ1DJzISoAXWsOBdM7nl4Q/RoKhmKa+Gy35vgPxZ3MCKNua3g==" saltValue="RMZ+KFg47QWaGW4w88TcHg==" spinCount="100000" sheet="1" objects="1" scenarios="1"/>
  <mergeCells count="396">
    <mergeCell ref="A256:B256"/>
    <mergeCell ref="A257:B257"/>
    <mergeCell ref="A258:B258"/>
    <mergeCell ref="A259:B259"/>
    <mergeCell ref="A250:B250"/>
    <mergeCell ref="A251:B251"/>
    <mergeCell ref="A252:B252"/>
    <mergeCell ref="A253:B253"/>
    <mergeCell ref="A254:B254"/>
    <mergeCell ref="A255:B255"/>
    <mergeCell ref="A244:B244"/>
    <mergeCell ref="A245:B245"/>
    <mergeCell ref="A246:B246"/>
    <mergeCell ref="A247:B247"/>
    <mergeCell ref="A248:B248"/>
    <mergeCell ref="A249:B249"/>
    <mergeCell ref="A238:B238"/>
    <mergeCell ref="A239:B239"/>
    <mergeCell ref="A240:B240"/>
    <mergeCell ref="A241:B241"/>
    <mergeCell ref="A242:B242"/>
    <mergeCell ref="A243:B243"/>
    <mergeCell ref="A232:B232"/>
    <mergeCell ref="A233:B233"/>
    <mergeCell ref="A234:B234"/>
    <mergeCell ref="A235:B235"/>
    <mergeCell ref="A236:B236"/>
    <mergeCell ref="A237:B237"/>
    <mergeCell ref="A226:B226"/>
    <mergeCell ref="A227:B227"/>
    <mergeCell ref="A228:B228"/>
    <mergeCell ref="A229:B229"/>
    <mergeCell ref="A230:B230"/>
    <mergeCell ref="A231:B231"/>
    <mergeCell ref="A220:B220"/>
    <mergeCell ref="A221:B221"/>
    <mergeCell ref="A222:B222"/>
    <mergeCell ref="A223:B223"/>
    <mergeCell ref="A224:B224"/>
    <mergeCell ref="A225:B225"/>
    <mergeCell ref="A214:B214"/>
    <mergeCell ref="A215:B215"/>
    <mergeCell ref="A216:B216"/>
    <mergeCell ref="A217:B217"/>
    <mergeCell ref="A218:B218"/>
    <mergeCell ref="A219:B219"/>
    <mergeCell ref="A210:B210"/>
    <mergeCell ref="A211:B211"/>
    <mergeCell ref="A212:B212"/>
    <mergeCell ref="A213:B213"/>
    <mergeCell ref="A202:B202"/>
    <mergeCell ref="A203:B203"/>
    <mergeCell ref="A204:B204"/>
    <mergeCell ref="A205:B205"/>
    <mergeCell ref="A206:B206"/>
    <mergeCell ref="A207:B207"/>
    <mergeCell ref="A201:B201"/>
    <mergeCell ref="A190:B190"/>
    <mergeCell ref="A191:B191"/>
    <mergeCell ref="A192:B192"/>
    <mergeCell ref="A193:B193"/>
    <mergeCell ref="A194:B194"/>
    <mergeCell ref="A195:B195"/>
    <mergeCell ref="A208:B208"/>
    <mergeCell ref="A209:B209"/>
    <mergeCell ref="A196:B196"/>
    <mergeCell ref="A197:B197"/>
    <mergeCell ref="A198:B198"/>
    <mergeCell ref="A199:B199"/>
    <mergeCell ref="A200:B200"/>
    <mergeCell ref="T186:U186"/>
    <mergeCell ref="V186:V187"/>
    <mergeCell ref="W186:X186"/>
    <mergeCell ref="C184:C187"/>
    <mergeCell ref="D184:F184"/>
    <mergeCell ref="S185:U185"/>
    <mergeCell ref="V185:X185"/>
    <mergeCell ref="Y185:AA185"/>
    <mergeCell ref="AB185:AD185"/>
    <mergeCell ref="G186:G187"/>
    <mergeCell ref="D185:D187"/>
    <mergeCell ref="E185:E187"/>
    <mergeCell ref="F185:F187"/>
    <mergeCell ref="S186:S187"/>
    <mergeCell ref="A188:B188"/>
    <mergeCell ref="A189:B189"/>
    <mergeCell ref="P186:P187"/>
    <mergeCell ref="Q186:R186"/>
    <mergeCell ref="Y186:Y187"/>
    <mergeCell ref="Z186:AA186"/>
    <mergeCell ref="AB186:AB187"/>
    <mergeCell ref="AC186:AD186"/>
    <mergeCell ref="A173:B173"/>
    <mergeCell ref="A174:B174"/>
    <mergeCell ref="A175:B175"/>
    <mergeCell ref="A176:B176"/>
    <mergeCell ref="A177:B177"/>
    <mergeCell ref="A184:B187"/>
    <mergeCell ref="H186:I186"/>
    <mergeCell ref="J186:J187"/>
    <mergeCell ref="K186:L186"/>
    <mergeCell ref="M186:M187"/>
    <mergeCell ref="N186:O186"/>
    <mergeCell ref="G185:I185"/>
    <mergeCell ref="J185:L185"/>
    <mergeCell ref="M185:O185"/>
    <mergeCell ref="P185:R185"/>
    <mergeCell ref="Y184:AD184"/>
    <mergeCell ref="A167:B167"/>
    <mergeCell ref="A168:B168"/>
    <mergeCell ref="A169:B169"/>
    <mergeCell ref="A170:B170"/>
    <mergeCell ref="A171:B171"/>
    <mergeCell ref="A172:B172"/>
    <mergeCell ref="A161:B161"/>
    <mergeCell ref="A162:B162"/>
    <mergeCell ref="A163:B163"/>
    <mergeCell ref="A164:B164"/>
    <mergeCell ref="A165:B165"/>
    <mergeCell ref="A166:B166"/>
    <mergeCell ref="A155:B155"/>
    <mergeCell ref="A156:B156"/>
    <mergeCell ref="A157:B157"/>
    <mergeCell ref="A158:B158"/>
    <mergeCell ref="A159:B159"/>
    <mergeCell ref="A160:B160"/>
    <mergeCell ref="A149:B149"/>
    <mergeCell ref="A150:B150"/>
    <mergeCell ref="A151:B151"/>
    <mergeCell ref="A152:B152"/>
    <mergeCell ref="A153:B153"/>
    <mergeCell ref="A154:B154"/>
    <mergeCell ref="A143:B143"/>
    <mergeCell ref="A144:B144"/>
    <mergeCell ref="A145:B145"/>
    <mergeCell ref="A146:B146"/>
    <mergeCell ref="A147:B147"/>
    <mergeCell ref="A148:B148"/>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25:B125"/>
    <mergeCell ref="A126:B126"/>
    <mergeCell ref="A127:B127"/>
    <mergeCell ref="A128:B128"/>
    <mergeCell ref="A129:B129"/>
    <mergeCell ref="A130:B130"/>
    <mergeCell ref="A119:B119"/>
    <mergeCell ref="A120:B120"/>
    <mergeCell ref="A121:B121"/>
    <mergeCell ref="A122:B122"/>
    <mergeCell ref="A123:B123"/>
    <mergeCell ref="A124:B124"/>
    <mergeCell ref="A113:B113"/>
    <mergeCell ref="A114:B114"/>
    <mergeCell ref="A115:B115"/>
    <mergeCell ref="A116:B116"/>
    <mergeCell ref="A117:B117"/>
    <mergeCell ref="A118:B118"/>
    <mergeCell ref="A107:B107"/>
    <mergeCell ref="A108:B108"/>
    <mergeCell ref="A109:B109"/>
    <mergeCell ref="A110:B110"/>
    <mergeCell ref="A111:B111"/>
    <mergeCell ref="A112:B112"/>
    <mergeCell ref="N105:O105"/>
    <mergeCell ref="P105:P106"/>
    <mergeCell ref="Q105:R105"/>
    <mergeCell ref="DB103:DB106"/>
    <mergeCell ref="D104:D106"/>
    <mergeCell ref="E104:E106"/>
    <mergeCell ref="F104:F106"/>
    <mergeCell ref="G104:G106"/>
    <mergeCell ref="H104:I104"/>
    <mergeCell ref="J104:J106"/>
    <mergeCell ref="K104:L104"/>
    <mergeCell ref="M104:M106"/>
    <mergeCell ref="AE104:AG104"/>
    <mergeCell ref="AH104:AJ104"/>
    <mergeCell ref="AK104:AM104"/>
    <mergeCell ref="AN104:AP104"/>
    <mergeCell ref="AQ104:AS104"/>
    <mergeCell ref="AT104:AV104"/>
    <mergeCell ref="N104:O104"/>
    <mergeCell ref="P104:R104"/>
    <mergeCell ref="CG104:CI104"/>
    <mergeCell ref="CJ104:CL104"/>
    <mergeCell ref="CM104:CO104"/>
    <mergeCell ref="CP104:CR104"/>
    <mergeCell ref="CS104:CU104"/>
    <mergeCell ref="CV104:CX104"/>
    <mergeCell ref="BO104:BQ104"/>
    <mergeCell ref="AB104:AD104"/>
    <mergeCell ref="CY104:DA104"/>
    <mergeCell ref="H105:I105"/>
    <mergeCell ref="A96:B96"/>
    <mergeCell ref="A97:B97"/>
    <mergeCell ref="A103:B106"/>
    <mergeCell ref="C103:C106"/>
    <mergeCell ref="D103:F103"/>
    <mergeCell ref="G103:L103"/>
    <mergeCell ref="AW104:AY104"/>
    <mergeCell ref="AZ104:BB104"/>
    <mergeCell ref="BC104:BE104"/>
    <mergeCell ref="BF104:BH104"/>
    <mergeCell ref="BI104:BK104"/>
    <mergeCell ref="BL104:BN104"/>
    <mergeCell ref="M103:DA103"/>
    <mergeCell ref="BR104:BT104"/>
    <mergeCell ref="BU104:BW104"/>
    <mergeCell ref="BX104:BZ104"/>
    <mergeCell ref="CA104:CC104"/>
    <mergeCell ref="CD104:CF104"/>
    <mergeCell ref="A81:B81"/>
    <mergeCell ref="A82:B82"/>
    <mergeCell ref="A83:A86"/>
    <mergeCell ref="A87:A93"/>
    <mergeCell ref="A94:B94"/>
    <mergeCell ref="A95:B95"/>
    <mergeCell ref="K105:L105"/>
    <mergeCell ref="V57:X57"/>
    <mergeCell ref="Y57:AA57"/>
    <mergeCell ref="S104:U104"/>
    <mergeCell ref="V104:X104"/>
    <mergeCell ref="Y104:AA104"/>
    <mergeCell ref="AC58:AD58"/>
    <mergeCell ref="A60:B60"/>
    <mergeCell ref="A61:B61"/>
    <mergeCell ref="A62:B62"/>
    <mergeCell ref="A63:B63"/>
    <mergeCell ref="A64:A80"/>
    <mergeCell ref="T58:U58"/>
    <mergeCell ref="V58:V59"/>
    <mergeCell ref="W58:X58"/>
    <mergeCell ref="Y58:Y59"/>
    <mergeCell ref="Z58:AA58"/>
    <mergeCell ref="AB58:AB59"/>
    <mergeCell ref="A50:B50"/>
    <mergeCell ref="DI50:DJ50"/>
    <mergeCell ref="A56:B59"/>
    <mergeCell ref="C56:C59"/>
    <mergeCell ref="D56:F56"/>
    <mergeCell ref="Y56:AD56"/>
    <mergeCell ref="D57:D59"/>
    <mergeCell ref="E57:E59"/>
    <mergeCell ref="F57:F59"/>
    <mergeCell ref="G57:I57"/>
    <mergeCell ref="AB57:AD57"/>
    <mergeCell ref="G58:G59"/>
    <mergeCell ref="H58:I58"/>
    <mergeCell ref="J58:J59"/>
    <mergeCell ref="K58:L58"/>
    <mergeCell ref="M58:M59"/>
    <mergeCell ref="N58:O58"/>
    <mergeCell ref="P58:P59"/>
    <mergeCell ref="Q58:R58"/>
    <mergeCell ref="S58:S59"/>
    <mergeCell ref="J57:L57"/>
    <mergeCell ref="M57:O57"/>
    <mergeCell ref="P57:R57"/>
    <mergeCell ref="S57:U57"/>
    <mergeCell ref="A47:B47"/>
    <mergeCell ref="DI47:DJ47"/>
    <mergeCell ref="A48:B48"/>
    <mergeCell ref="DI48:DJ48"/>
    <mergeCell ref="A49:B49"/>
    <mergeCell ref="DI49:DJ49"/>
    <mergeCell ref="A35:B35"/>
    <mergeCell ref="DI35:DJ35"/>
    <mergeCell ref="A36:A39"/>
    <mergeCell ref="DI36:DI39"/>
    <mergeCell ref="A40:A46"/>
    <mergeCell ref="DI40:DI46"/>
    <mergeCell ref="A16:B16"/>
    <mergeCell ref="DI16:DJ16"/>
    <mergeCell ref="A17:A33"/>
    <mergeCell ref="DI17:DI33"/>
    <mergeCell ref="A34:B34"/>
    <mergeCell ref="DI34:DJ34"/>
    <mergeCell ref="A13:B13"/>
    <mergeCell ref="DI13:DJ13"/>
    <mergeCell ref="A14:B14"/>
    <mergeCell ref="DI14:DJ14"/>
    <mergeCell ref="A15:B15"/>
    <mergeCell ref="DI15:DJ15"/>
    <mergeCell ref="BG11:BH11"/>
    <mergeCell ref="BI11:BI12"/>
    <mergeCell ref="BJ11:BK11"/>
    <mergeCell ref="CD11:CD12"/>
    <mergeCell ref="CE11:CF11"/>
    <mergeCell ref="CG11:CG12"/>
    <mergeCell ref="CH11:CI11"/>
    <mergeCell ref="CJ11:CJ12"/>
    <mergeCell ref="CK11:CL11"/>
    <mergeCell ref="BU11:BU12"/>
    <mergeCell ref="BV11:BW11"/>
    <mergeCell ref="BX11:BX12"/>
    <mergeCell ref="BY11:BZ11"/>
    <mergeCell ref="CA11:CA12"/>
    <mergeCell ref="CB11:CC11"/>
    <mergeCell ref="S11:S12"/>
    <mergeCell ref="T11:U11"/>
    <mergeCell ref="V11:V12"/>
    <mergeCell ref="W11:X11"/>
    <mergeCell ref="Y11:Y12"/>
    <mergeCell ref="Z11:AA11"/>
    <mergeCell ref="AT11:AT12"/>
    <mergeCell ref="AU11:AV11"/>
    <mergeCell ref="AW11:AW12"/>
    <mergeCell ref="AK11:AK12"/>
    <mergeCell ref="AL11:AM11"/>
    <mergeCell ref="AN11:AN12"/>
    <mergeCell ref="AO11:AP11"/>
    <mergeCell ref="AQ11:AQ12"/>
    <mergeCell ref="AR11:AS11"/>
    <mergeCell ref="CP11:CP12"/>
    <mergeCell ref="CQ11:CR11"/>
    <mergeCell ref="BR10:BT10"/>
    <mergeCell ref="BU10:BW10"/>
    <mergeCell ref="BX10:BZ10"/>
    <mergeCell ref="CA10:CC10"/>
    <mergeCell ref="AB11:AB12"/>
    <mergeCell ref="AC11:AD11"/>
    <mergeCell ref="AE11:AE12"/>
    <mergeCell ref="AF11:AG11"/>
    <mergeCell ref="AH11:AH12"/>
    <mergeCell ref="AI11:AJ11"/>
    <mergeCell ref="AX11:AY11"/>
    <mergeCell ref="AZ11:AZ12"/>
    <mergeCell ref="BA11:BB11"/>
    <mergeCell ref="BL11:BL12"/>
    <mergeCell ref="BM11:BN11"/>
    <mergeCell ref="BO11:BO12"/>
    <mergeCell ref="BP11:BQ11"/>
    <mergeCell ref="BR11:BR12"/>
    <mergeCell ref="BS11:BT11"/>
    <mergeCell ref="BC11:BC12"/>
    <mergeCell ref="BD11:BE11"/>
    <mergeCell ref="BF11:BF12"/>
    <mergeCell ref="AH10:AJ10"/>
    <mergeCell ref="AK10:AM10"/>
    <mergeCell ref="AN10:AP10"/>
    <mergeCell ref="AQ10:AS10"/>
    <mergeCell ref="AT10:AV10"/>
    <mergeCell ref="AW10:AY10"/>
    <mergeCell ref="DM10:DM12"/>
    <mergeCell ref="DN10:DN12"/>
    <mergeCell ref="G11:G12"/>
    <mergeCell ref="H11:I11"/>
    <mergeCell ref="J11:J12"/>
    <mergeCell ref="K11:L11"/>
    <mergeCell ref="M11:M12"/>
    <mergeCell ref="N11:O11"/>
    <mergeCell ref="P11:P12"/>
    <mergeCell ref="Q11:R11"/>
    <mergeCell ref="CJ10:CL10"/>
    <mergeCell ref="CM10:CO10"/>
    <mergeCell ref="CP10:CR10"/>
    <mergeCell ref="DI10:DJ12"/>
    <mergeCell ref="DK10:DK12"/>
    <mergeCell ref="DL10:DL12"/>
    <mergeCell ref="CM11:CM12"/>
    <mergeCell ref="CN11:CO11"/>
    <mergeCell ref="P10:R10"/>
    <mergeCell ref="S10:U10"/>
    <mergeCell ref="V10:X10"/>
    <mergeCell ref="Y10:AA10"/>
    <mergeCell ref="AB10:AD10"/>
    <mergeCell ref="AE10:AG10"/>
    <mergeCell ref="A9:B12"/>
    <mergeCell ref="C9:C12"/>
    <mergeCell ref="D9:F9"/>
    <mergeCell ref="G9:CR9"/>
    <mergeCell ref="D10:D12"/>
    <mergeCell ref="E10:E12"/>
    <mergeCell ref="F10:F12"/>
    <mergeCell ref="G10:I10"/>
    <mergeCell ref="J10:L10"/>
    <mergeCell ref="M10:O10"/>
    <mergeCell ref="CD10:CF10"/>
    <mergeCell ref="CG10:CI10"/>
    <mergeCell ref="AZ10:BB10"/>
    <mergeCell ref="BC10:BE10"/>
    <mergeCell ref="BF10:BH10"/>
    <mergeCell ref="BI10:BK10"/>
    <mergeCell ref="BL10:BN10"/>
    <mergeCell ref="BO10:BQ1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1:V505"/>
  <sheetViews>
    <sheetView workbookViewId="0">
      <selection activeCell="D11" sqref="D11"/>
    </sheetView>
  </sheetViews>
  <sheetFormatPr defaultColWidth="9.109375" defaultRowHeight="13.8"/>
  <cols>
    <col min="1" max="1" width="38" style="27" customWidth="1"/>
    <col min="2" max="16384" width="9.109375" style="27"/>
  </cols>
  <sheetData>
    <row r="1" spans="1:5">
      <c r="A1" s="20" t="s">
        <v>1808</v>
      </c>
    </row>
    <row r="3" spans="1:5">
      <c r="A3" s="39" t="s">
        <v>1809</v>
      </c>
      <c r="B3" s="39" t="s">
        <v>82</v>
      </c>
      <c r="C3" s="39" t="s">
        <v>1</v>
      </c>
      <c r="D3" s="39" t="s">
        <v>20</v>
      </c>
      <c r="E3" s="39" t="s">
        <v>21</v>
      </c>
    </row>
    <row r="4" spans="1:5">
      <c r="A4" s="37" t="s">
        <v>2</v>
      </c>
      <c r="B4" s="37" t="s">
        <v>3</v>
      </c>
      <c r="C4" s="37">
        <v>1</v>
      </c>
      <c r="D4" s="37">
        <v>2</v>
      </c>
      <c r="E4" s="37">
        <v>3</v>
      </c>
    </row>
    <row r="5" spans="1:5">
      <c r="A5" s="707" t="s">
        <v>1810</v>
      </c>
      <c r="B5" s="37">
        <v>1</v>
      </c>
      <c r="C5" s="785">
        <f>+C6+C19+C23+C24+C25+C26+C27+C28+C29</f>
        <v>0</v>
      </c>
      <c r="D5" s="785">
        <f>+D6+D19+D23+D24+D25+D26+D27+D28+D29</f>
        <v>0</v>
      </c>
      <c r="E5" s="785">
        <f>+E6+E19+E23+E24+E25+E26+E27+E28+E29</f>
        <v>0</v>
      </c>
    </row>
    <row r="6" spans="1:5">
      <c r="A6" s="707" t="s">
        <v>1811</v>
      </c>
      <c r="B6" s="37">
        <v>2</v>
      </c>
      <c r="C6" s="785">
        <f>SUM(D6:E6)</f>
        <v>0</v>
      </c>
      <c r="D6" s="7">
        <v>0</v>
      </c>
      <c r="E6" s="708">
        <v>0</v>
      </c>
    </row>
    <row r="7" spans="1:5">
      <c r="A7" s="709" t="s">
        <v>1812</v>
      </c>
      <c r="B7" s="37">
        <v>3</v>
      </c>
      <c r="C7" s="785">
        <f t="shared" ref="C7:C29" si="0">SUM(D7:E7)</f>
        <v>0</v>
      </c>
      <c r="D7" s="7">
        <v>0</v>
      </c>
      <c r="E7" s="708">
        <v>0</v>
      </c>
    </row>
    <row r="8" spans="1:5">
      <c r="A8" s="709" t="s">
        <v>1813</v>
      </c>
      <c r="B8" s="37">
        <v>4</v>
      </c>
      <c r="C8" s="785">
        <f t="shared" si="0"/>
        <v>0</v>
      </c>
      <c r="D8" s="7">
        <v>0</v>
      </c>
      <c r="E8" s="708">
        <v>0</v>
      </c>
    </row>
    <row r="9" spans="1:5">
      <c r="A9" s="709" t="s">
        <v>1814</v>
      </c>
      <c r="B9" s="37">
        <v>5</v>
      </c>
      <c r="C9" s="785">
        <f t="shared" si="0"/>
        <v>0</v>
      </c>
      <c r="D9" s="7">
        <v>0</v>
      </c>
      <c r="E9" s="708">
        <v>0</v>
      </c>
    </row>
    <row r="10" spans="1:5">
      <c r="A10" s="709" t="s">
        <v>1815</v>
      </c>
      <c r="B10" s="37">
        <v>6</v>
      </c>
      <c r="C10" s="785">
        <f t="shared" si="0"/>
        <v>0</v>
      </c>
      <c r="D10" s="7">
        <v>0</v>
      </c>
      <c r="E10" s="708">
        <v>0</v>
      </c>
    </row>
    <row r="11" spans="1:5">
      <c r="A11" s="710" t="s">
        <v>1816</v>
      </c>
      <c r="B11" s="37">
        <v>7</v>
      </c>
      <c r="C11" s="785">
        <f t="shared" si="0"/>
        <v>0</v>
      </c>
      <c r="D11" s="7">
        <v>0</v>
      </c>
      <c r="E11" s="708">
        <v>0</v>
      </c>
    </row>
    <row r="12" spans="1:5">
      <c r="A12" s="710" t="s">
        <v>1817</v>
      </c>
      <c r="B12" s="37">
        <v>8</v>
      </c>
      <c r="C12" s="785">
        <f t="shared" si="0"/>
        <v>0</v>
      </c>
      <c r="D12" s="7">
        <v>0</v>
      </c>
      <c r="E12" s="708">
        <v>0</v>
      </c>
    </row>
    <row r="13" spans="1:5">
      <c r="A13" s="710" t="s">
        <v>1818</v>
      </c>
      <c r="B13" s="37">
        <v>9</v>
      </c>
      <c r="C13" s="785">
        <f t="shared" si="0"/>
        <v>0</v>
      </c>
      <c r="D13" s="7">
        <v>0</v>
      </c>
      <c r="E13" s="708">
        <v>0</v>
      </c>
    </row>
    <row r="14" spans="1:5">
      <c r="A14" s="710" t="s">
        <v>1819</v>
      </c>
      <c r="B14" s="37">
        <v>10</v>
      </c>
      <c r="C14" s="785">
        <f t="shared" si="0"/>
        <v>0</v>
      </c>
      <c r="D14" s="7">
        <v>0</v>
      </c>
      <c r="E14" s="708">
        <v>0</v>
      </c>
    </row>
    <row r="15" spans="1:5">
      <c r="A15" s="710" t="s">
        <v>1820</v>
      </c>
      <c r="B15" s="37">
        <v>11</v>
      </c>
      <c r="C15" s="785">
        <f t="shared" si="0"/>
        <v>0</v>
      </c>
      <c r="D15" s="7">
        <v>0</v>
      </c>
      <c r="E15" s="708">
        <v>0</v>
      </c>
    </row>
    <row r="16" spans="1:5">
      <c r="A16" s="709" t="s">
        <v>1821</v>
      </c>
      <c r="B16" s="37">
        <v>12</v>
      </c>
      <c r="C16" s="785">
        <f t="shared" si="0"/>
        <v>0</v>
      </c>
      <c r="D16" s="7">
        <v>0</v>
      </c>
      <c r="E16" s="708">
        <v>0</v>
      </c>
    </row>
    <row r="17" spans="1:5">
      <c r="A17" s="709" t="s">
        <v>1822</v>
      </c>
      <c r="B17" s="37">
        <v>13</v>
      </c>
      <c r="C17" s="785">
        <f t="shared" si="0"/>
        <v>0</v>
      </c>
      <c r="D17" s="7">
        <v>0</v>
      </c>
      <c r="E17" s="708">
        <v>0</v>
      </c>
    </row>
    <row r="18" spans="1:5">
      <c r="A18" s="709" t="s">
        <v>1823</v>
      </c>
      <c r="B18" s="37">
        <v>14</v>
      </c>
      <c r="C18" s="785">
        <f t="shared" si="0"/>
        <v>0</v>
      </c>
      <c r="D18" s="7">
        <v>0</v>
      </c>
      <c r="E18" s="708">
        <v>0</v>
      </c>
    </row>
    <row r="19" spans="1:5">
      <c r="A19" s="707" t="s">
        <v>1824</v>
      </c>
      <c r="B19" s="37">
        <v>15</v>
      </c>
      <c r="C19" s="785">
        <f t="shared" si="0"/>
        <v>0</v>
      </c>
      <c r="D19" s="7">
        <v>0</v>
      </c>
      <c r="E19" s="708">
        <v>0</v>
      </c>
    </row>
    <row r="20" spans="1:5">
      <c r="A20" s="709" t="s">
        <v>1825</v>
      </c>
      <c r="B20" s="37">
        <v>16</v>
      </c>
      <c r="C20" s="785">
        <f t="shared" si="0"/>
        <v>0</v>
      </c>
      <c r="D20" s="7">
        <v>0</v>
      </c>
      <c r="E20" s="708">
        <v>0</v>
      </c>
    </row>
    <row r="21" spans="1:5">
      <c r="A21" s="709" t="s">
        <v>1826</v>
      </c>
      <c r="B21" s="37">
        <v>17</v>
      </c>
      <c r="C21" s="785">
        <f t="shared" si="0"/>
        <v>0</v>
      </c>
      <c r="D21" s="7">
        <v>0</v>
      </c>
      <c r="E21" s="708">
        <v>0</v>
      </c>
    </row>
    <row r="22" spans="1:5">
      <c r="A22" s="709" t="s">
        <v>1827</v>
      </c>
      <c r="B22" s="37">
        <v>18</v>
      </c>
      <c r="C22" s="785">
        <f t="shared" si="0"/>
        <v>0</v>
      </c>
      <c r="D22" s="7">
        <v>0</v>
      </c>
      <c r="E22" s="708">
        <v>0</v>
      </c>
    </row>
    <row r="23" spans="1:5">
      <c r="A23" s="707" t="s">
        <v>1828</v>
      </c>
      <c r="B23" s="37">
        <v>19</v>
      </c>
      <c r="C23" s="785">
        <f t="shared" si="0"/>
        <v>0</v>
      </c>
      <c r="D23" s="7">
        <v>0</v>
      </c>
      <c r="E23" s="708">
        <v>0</v>
      </c>
    </row>
    <row r="24" spans="1:5">
      <c r="A24" s="707" t="s">
        <v>1829</v>
      </c>
      <c r="B24" s="37">
        <v>20</v>
      </c>
      <c r="C24" s="785">
        <f t="shared" si="0"/>
        <v>0</v>
      </c>
      <c r="D24" s="7">
        <v>0</v>
      </c>
      <c r="E24" s="708">
        <v>0</v>
      </c>
    </row>
    <row r="25" spans="1:5">
      <c r="A25" s="707" t="s">
        <v>1830</v>
      </c>
      <c r="B25" s="37">
        <v>21</v>
      </c>
      <c r="C25" s="785">
        <f t="shared" si="0"/>
        <v>0</v>
      </c>
      <c r="D25" s="7">
        <v>0</v>
      </c>
      <c r="E25" s="708">
        <v>0</v>
      </c>
    </row>
    <row r="26" spans="1:5">
      <c r="A26" s="707" t="s">
        <v>1831</v>
      </c>
      <c r="B26" s="37">
        <v>22</v>
      </c>
      <c r="C26" s="785">
        <f t="shared" si="0"/>
        <v>0</v>
      </c>
      <c r="D26" s="7">
        <v>0</v>
      </c>
      <c r="E26" s="708">
        <v>0</v>
      </c>
    </row>
    <row r="27" spans="1:5">
      <c r="A27" s="707" t="s">
        <v>1081</v>
      </c>
      <c r="B27" s="37">
        <v>23</v>
      </c>
      <c r="C27" s="785">
        <f t="shared" si="0"/>
        <v>0</v>
      </c>
      <c r="D27" s="7">
        <v>0</v>
      </c>
      <c r="E27" s="708">
        <v>0</v>
      </c>
    </row>
    <row r="28" spans="1:5">
      <c r="A28" s="707" t="s">
        <v>1079</v>
      </c>
      <c r="B28" s="37">
        <v>24</v>
      </c>
      <c r="C28" s="785">
        <f t="shared" si="0"/>
        <v>0</v>
      </c>
      <c r="D28" s="7">
        <v>0</v>
      </c>
      <c r="E28" s="708">
        <v>0</v>
      </c>
    </row>
    <row r="29" spans="1:5" ht="27.6">
      <c r="A29" s="707" t="s">
        <v>1832</v>
      </c>
      <c r="B29" s="37">
        <v>25</v>
      </c>
      <c r="C29" s="785">
        <f t="shared" si="0"/>
        <v>0</v>
      </c>
      <c r="D29" s="7">
        <v>0</v>
      </c>
      <c r="E29" s="708">
        <v>0</v>
      </c>
    </row>
    <row r="31" spans="1:5">
      <c r="A31" s="20" t="s">
        <v>1833</v>
      </c>
    </row>
    <row r="33" spans="1:5">
      <c r="A33" s="707" t="s">
        <v>1834</v>
      </c>
      <c r="B33" s="711" t="s">
        <v>82</v>
      </c>
      <c r="C33" s="711" t="s">
        <v>1</v>
      </c>
      <c r="D33" s="39" t="s">
        <v>20</v>
      </c>
      <c r="E33" s="39" t="s">
        <v>21</v>
      </c>
    </row>
    <row r="34" spans="1:5">
      <c r="A34" s="707" t="s">
        <v>1835</v>
      </c>
      <c r="B34" s="37">
        <v>1</v>
      </c>
      <c r="C34" s="785">
        <f>SUM(C35:C82)</f>
        <v>0</v>
      </c>
      <c r="D34" s="785">
        <f>SUM(D35:D82)</f>
        <v>0</v>
      </c>
      <c r="E34" s="785">
        <f>SUM(E35:E82)</f>
        <v>0</v>
      </c>
    </row>
    <row r="35" spans="1:5">
      <c r="A35" s="709" t="s">
        <v>1121</v>
      </c>
      <c r="B35" s="37">
        <v>2</v>
      </c>
      <c r="C35" s="785">
        <f t="shared" ref="C35:C82" si="1">SUM(D35:E35)</f>
        <v>0</v>
      </c>
      <c r="D35" s="712">
        <v>0</v>
      </c>
      <c r="E35" s="712">
        <v>0</v>
      </c>
    </row>
    <row r="36" spans="1:5">
      <c r="A36" s="709" t="s">
        <v>23</v>
      </c>
      <c r="B36" s="37">
        <v>3</v>
      </c>
      <c r="C36" s="785">
        <f t="shared" si="1"/>
        <v>0</v>
      </c>
      <c r="D36" s="708">
        <v>0</v>
      </c>
      <c r="E36" s="708">
        <v>0</v>
      </c>
    </row>
    <row r="37" spans="1:5">
      <c r="A37" s="709" t="s">
        <v>1303</v>
      </c>
      <c r="B37" s="37">
        <v>4</v>
      </c>
      <c r="C37" s="785">
        <f t="shared" si="1"/>
        <v>0</v>
      </c>
      <c r="D37" s="708">
        <v>0</v>
      </c>
      <c r="E37" s="708">
        <v>0</v>
      </c>
    </row>
    <row r="38" spans="1:5">
      <c r="A38" s="709" t="s">
        <v>5</v>
      </c>
      <c r="B38" s="37">
        <v>5</v>
      </c>
      <c r="C38" s="785">
        <f t="shared" si="1"/>
        <v>0</v>
      </c>
      <c r="D38" s="708">
        <v>0</v>
      </c>
      <c r="E38" s="708">
        <v>0</v>
      </c>
    </row>
    <row r="39" spans="1:5">
      <c r="A39" s="709" t="s">
        <v>31</v>
      </c>
      <c r="B39" s="37">
        <v>6</v>
      </c>
      <c r="C39" s="785">
        <f t="shared" si="1"/>
        <v>0</v>
      </c>
      <c r="D39" s="712">
        <v>0</v>
      </c>
      <c r="E39" s="712">
        <v>0</v>
      </c>
    </row>
    <row r="40" spans="1:5">
      <c r="A40" s="709" t="s">
        <v>1836</v>
      </c>
      <c r="B40" s="37">
        <v>7</v>
      </c>
      <c r="C40" s="785">
        <f t="shared" si="1"/>
        <v>0</v>
      </c>
      <c r="D40" s="712">
        <v>0</v>
      </c>
      <c r="E40" s="712">
        <v>0</v>
      </c>
    </row>
    <row r="41" spans="1:5">
      <c r="A41" s="709" t="s">
        <v>1076</v>
      </c>
      <c r="B41" s="37">
        <v>8</v>
      </c>
      <c r="C41" s="785">
        <f t="shared" si="1"/>
        <v>0</v>
      </c>
      <c r="D41" s="712">
        <v>0</v>
      </c>
      <c r="E41" s="712">
        <v>0</v>
      </c>
    </row>
    <row r="42" spans="1:5">
      <c r="A42" s="709" t="s">
        <v>33</v>
      </c>
      <c r="B42" s="37">
        <v>9</v>
      </c>
      <c r="C42" s="785">
        <f t="shared" si="1"/>
        <v>0</v>
      </c>
      <c r="D42" s="712">
        <v>0</v>
      </c>
      <c r="E42" s="712">
        <v>0</v>
      </c>
    </row>
    <row r="43" spans="1:5">
      <c r="A43" s="709" t="s">
        <v>1837</v>
      </c>
      <c r="B43" s="37">
        <v>10</v>
      </c>
      <c r="C43" s="785">
        <f t="shared" si="1"/>
        <v>0</v>
      </c>
      <c r="D43" s="712">
        <v>0</v>
      </c>
      <c r="E43" s="712">
        <v>0</v>
      </c>
    </row>
    <row r="44" spans="1:5">
      <c r="A44" s="709" t="s">
        <v>1838</v>
      </c>
      <c r="B44" s="37">
        <v>11</v>
      </c>
      <c r="C44" s="785">
        <f t="shared" si="1"/>
        <v>0</v>
      </c>
      <c r="D44" s="712">
        <v>0</v>
      </c>
      <c r="E44" s="712">
        <v>0</v>
      </c>
    </row>
    <row r="45" spans="1:5">
      <c r="A45" s="709" t="s">
        <v>1839</v>
      </c>
      <c r="B45" s="37">
        <v>12</v>
      </c>
      <c r="C45" s="785">
        <f t="shared" si="1"/>
        <v>0</v>
      </c>
      <c r="D45" s="712">
        <v>0</v>
      </c>
      <c r="E45" s="712">
        <v>0</v>
      </c>
    </row>
    <row r="46" spans="1:5">
      <c r="A46" s="709" t="s">
        <v>6</v>
      </c>
      <c r="B46" s="37">
        <v>13</v>
      </c>
      <c r="C46" s="785">
        <f t="shared" si="1"/>
        <v>0</v>
      </c>
      <c r="D46" s="708">
        <v>0</v>
      </c>
      <c r="E46" s="708">
        <v>0</v>
      </c>
    </row>
    <row r="47" spans="1:5">
      <c r="A47" s="709" t="s">
        <v>1840</v>
      </c>
      <c r="B47" s="37">
        <v>14</v>
      </c>
      <c r="C47" s="785">
        <f t="shared" si="1"/>
        <v>0</v>
      </c>
      <c r="D47" s="712">
        <v>0</v>
      </c>
      <c r="E47" s="712">
        <v>0</v>
      </c>
    </row>
    <row r="48" spans="1:5">
      <c r="A48" s="709" t="s">
        <v>1841</v>
      </c>
      <c r="B48" s="37">
        <v>15</v>
      </c>
      <c r="C48" s="785">
        <f t="shared" si="1"/>
        <v>0</v>
      </c>
      <c r="D48" s="708">
        <v>0</v>
      </c>
      <c r="E48" s="708">
        <v>0</v>
      </c>
    </row>
    <row r="49" spans="1:5">
      <c r="A49" s="709" t="s">
        <v>24</v>
      </c>
      <c r="B49" s="37">
        <v>16</v>
      </c>
      <c r="C49" s="785">
        <f t="shared" si="1"/>
        <v>0</v>
      </c>
      <c r="D49" s="712">
        <v>0</v>
      </c>
      <c r="E49" s="712">
        <v>0</v>
      </c>
    </row>
    <row r="50" spans="1:5">
      <c r="A50" s="709" t="s">
        <v>1842</v>
      </c>
      <c r="B50" s="37">
        <v>17</v>
      </c>
      <c r="C50" s="785">
        <f t="shared" si="1"/>
        <v>0</v>
      </c>
      <c r="D50" s="708">
        <v>0</v>
      </c>
      <c r="E50" s="708">
        <v>0</v>
      </c>
    </row>
    <row r="51" spans="1:5">
      <c r="A51" s="709" t="s">
        <v>1108</v>
      </c>
      <c r="B51" s="37">
        <v>18</v>
      </c>
      <c r="C51" s="785">
        <f t="shared" si="1"/>
        <v>0</v>
      </c>
      <c r="D51" s="712">
        <v>0</v>
      </c>
      <c r="E51" s="712">
        <v>0</v>
      </c>
    </row>
    <row r="52" spans="1:5">
      <c r="A52" s="709" t="s">
        <v>8</v>
      </c>
      <c r="B52" s="37">
        <v>19</v>
      </c>
      <c r="C52" s="785">
        <f t="shared" si="1"/>
        <v>0</v>
      </c>
      <c r="D52" s="708">
        <v>0</v>
      </c>
      <c r="E52" s="708">
        <v>0</v>
      </c>
    </row>
    <row r="53" spans="1:5">
      <c r="A53" s="709" t="s">
        <v>170</v>
      </c>
      <c r="B53" s="37">
        <v>20</v>
      </c>
      <c r="C53" s="785">
        <f t="shared" si="1"/>
        <v>0</v>
      </c>
      <c r="D53" s="712">
        <v>0</v>
      </c>
      <c r="E53" s="712">
        <v>0</v>
      </c>
    </row>
    <row r="54" spans="1:5">
      <c r="A54" s="709" t="s">
        <v>9</v>
      </c>
      <c r="B54" s="37">
        <v>21</v>
      </c>
      <c r="C54" s="785">
        <f t="shared" si="1"/>
        <v>0</v>
      </c>
      <c r="D54" s="708">
        <v>0</v>
      </c>
      <c r="E54" s="708">
        <v>0</v>
      </c>
    </row>
    <row r="55" spans="1:5">
      <c r="A55" s="709" t="s">
        <v>10</v>
      </c>
      <c r="B55" s="37">
        <v>22</v>
      </c>
      <c r="C55" s="785">
        <f t="shared" si="1"/>
        <v>0</v>
      </c>
      <c r="D55" s="708">
        <v>0</v>
      </c>
      <c r="E55" s="708">
        <v>0</v>
      </c>
    </row>
    <row r="56" spans="1:5">
      <c r="A56" s="709" t="s">
        <v>1843</v>
      </c>
      <c r="B56" s="37">
        <v>23</v>
      </c>
      <c r="C56" s="785">
        <f t="shared" si="1"/>
        <v>0</v>
      </c>
      <c r="D56" s="708">
        <v>0</v>
      </c>
      <c r="E56" s="708">
        <v>0</v>
      </c>
    </row>
    <row r="57" spans="1:5">
      <c r="A57" s="709" t="s">
        <v>25</v>
      </c>
      <c r="B57" s="37">
        <v>24</v>
      </c>
      <c r="C57" s="785">
        <f t="shared" si="1"/>
        <v>0</v>
      </c>
      <c r="D57" s="708">
        <v>0</v>
      </c>
      <c r="E57" s="708">
        <v>0</v>
      </c>
    </row>
    <row r="58" spans="1:5">
      <c r="A58" s="709" t="s">
        <v>4</v>
      </c>
      <c r="B58" s="37">
        <v>25</v>
      </c>
      <c r="C58" s="785">
        <f t="shared" si="1"/>
        <v>0</v>
      </c>
      <c r="D58" s="708">
        <v>0</v>
      </c>
      <c r="E58" s="708">
        <v>0</v>
      </c>
    </row>
    <row r="59" spans="1:5">
      <c r="A59" s="709" t="s">
        <v>15</v>
      </c>
      <c r="B59" s="37">
        <v>26</v>
      </c>
      <c r="C59" s="785">
        <f t="shared" si="1"/>
        <v>0</v>
      </c>
      <c r="D59" s="712">
        <v>0</v>
      </c>
      <c r="E59" s="712">
        <v>0</v>
      </c>
    </row>
    <row r="60" spans="1:5">
      <c r="A60" s="709" t="s">
        <v>11</v>
      </c>
      <c r="B60" s="37">
        <v>27</v>
      </c>
      <c r="C60" s="785">
        <f t="shared" si="1"/>
        <v>0</v>
      </c>
      <c r="D60" s="708">
        <v>0</v>
      </c>
      <c r="E60" s="708">
        <v>0</v>
      </c>
    </row>
    <row r="61" spans="1:5">
      <c r="A61" s="709" t="s">
        <v>202</v>
      </c>
      <c r="B61" s="37">
        <v>28</v>
      </c>
      <c r="C61" s="785">
        <f t="shared" si="1"/>
        <v>0</v>
      </c>
      <c r="D61" s="708">
        <v>0</v>
      </c>
      <c r="E61" s="708">
        <v>0</v>
      </c>
    </row>
    <row r="62" spans="1:5">
      <c r="A62" s="709" t="s">
        <v>169</v>
      </c>
      <c r="B62" s="37">
        <v>29</v>
      </c>
      <c r="C62" s="785">
        <f t="shared" si="1"/>
        <v>0</v>
      </c>
      <c r="D62" s="712">
        <v>0</v>
      </c>
      <c r="E62" s="712">
        <v>0</v>
      </c>
    </row>
    <row r="63" spans="1:5">
      <c r="A63" s="709" t="s">
        <v>1269</v>
      </c>
      <c r="B63" s="37">
        <v>30</v>
      </c>
      <c r="C63" s="785">
        <f t="shared" si="1"/>
        <v>0</v>
      </c>
      <c r="D63" s="712">
        <v>0</v>
      </c>
      <c r="E63" s="712">
        <v>0</v>
      </c>
    </row>
    <row r="64" spans="1:5">
      <c r="A64" s="709" t="s">
        <v>16</v>
      </c>
      <c r="B64" s="37">
        <v>31</v>
      </c>
      <c r="C64" s="785">
        <f t="shared" si="1"/>
        <v>0</v>
      </c>
      <c r="D64" s="712">
        <v>0</v>
      </c>
      <c r="E64" s="712">
        <v>0</v>
      </c>
    </row>
    <row r="65" spans="1:7">
      <c r="A65" s="709" t="s">
        <v>28</v>
      </c>
      <c r="B65" s="37">
        <v>32</v>
      </c>
      <c r="C65" s="785">
        <f t="shared" si="1"/>
        <v>0</v>
      </c>
      <c r="D65" s="708">
        <v>0</v>
      </c>
      <c r="E65" s="708">
        <v>0</v>
      </c>
    </row>
    <row r="66" spans="1:7">
      <c r="A66" s="709" t="s">
        <v>36</v>
      </c>
      <c r="B66" s="37">
        <v>33</v>
      </c>
      <c r="C66" s="785">
        <f t="shared" si="1"/>
        <v>0</v>
      </c>
      <c r="D66" s="712">
        <v>0</v>
      </c>
      <c r="E66" s="946">
        <v>0</v>
      </c>
      <c r="F66" s="878"/>
      <c r="G66" s="878"/>
    </row>
    <row r="67" spans="1:7">
      <c r="A67" s="709" t="s">
        <v>35</v>
      </c>
      <c r="B67" s="37">
        <v>34</v>
      </c>
      <c r="C67" s="785">
        <f t="shared" si="1"/>
        <v>0</v>
      </c>
      <c r="D67" s="712">
        <v>0</v>
      </c>
      <c r="E67" s="712">
        <v>0</v>
      </c>
    </row>
    <row r="68" spans="1:7">
      <c r="A68" s="709" t="s">
        <v>29</v>
      </c>
      <c r="B68" s="37">
        <v>35</v>
      </c>
      <c r="C68" s="785">
        <f t="shared" si="1"/>
        <v>0</v>
      </c>
      <c r="D68" s="708">
        <v>0</v>
      </c>
      <c r="E68" s="708">
        <v>0</v>
      </c>
    </row>
    <row r="69" spans="1:7">
      <c r="A69" s="709" t="s">
        <v>30</v>
      </c>
      <c r="B69" s="37">
        <v>36</v>
      </c>
      <c r="C69" s="785">
        <f t="shared" si="1"/>
        <v>0</v>
      </c>
      <c r="D69" s="708">
        <v>0</v>
      </c>
      <c r="E69" s="708">
        <v>0</v>
      </c>
    </row>
    <row r="70" spans="1:7">
      <c r="A70" s="709" t="s">
        <v>1844</v>
      </c>
      <c r="B70" s="37">
        <v>37</v>
      </c>
      <c r="C70" s="785">
        <f t="shared" si="1"/>
        <v>0</v>
      </c>
      <c r="D70" s="708">
        <v>0</v>
      </c>
      <c r="E70" s="708">
        <v>0</v>
      </c>
    </row>
    <row r="71" spans="1:7">
      <c r="A71" s="709" t="s">
        <v>12</v>
      </c>
      <c r="B71" s="37">
        <v>38</v>
      </c>
      <c r="C71" s="785">
        <f t="shared" si="1"/>
        <v>0</v>
      </c>
      <c r="D71" s="708">
        <v>0</v>
      </c>
      <c r="E71" s="708">
        <v>0</v>
      </c>
      <c r="F71" s="878"/>
    </row>
    <row r="72" spans="1:7">
      <c r="A72" s="709" t="s">
        <v>205</v>
      </c>
      <c r="B72" s="37">
        <v>39</v>
      </c>
      <c r="C72" s="785">
        <f t="shared" si="1"/>
        <v>0</v>
      </c>
      <c r="D72" s="708">
        <v>0</v>
      </c>
      <c r="E72" s="708">
        <v>0</v>
      </c>
    </row>
    <row r="73" spans="1:7">
      <c r="A73" s="709" t="s">
        <v>206</v>
      </c>
      <c r="B73" s="37">
        <v>40</v>
      </c>
      <c r="C73" s="785">
        <f t="shared" si="1"/>
        <v>0</v>
      </c>
      <c r="D73" s="708">
        <v>0</v>
      </c>
      <c r="E73" s="708">
        <v>0</v>
      </c>
    </row>
    <row r="74" spans="1:7">
      <c r="A74" s="709" t="s">
        <v>207</v>
      </c>
      <c r="B74" s="37">
        <v>41</v>
      </c>
      <c r="C74" s="785">
        <f t="shared" si="1"/>
        <v>0</v>
      </c>
      <c r="D74" s="708">
        <v>0</v>
      </c>
      <c r="E74" s="708">
        <v>0</v>
      </c>
    </row>
    <row r="75" spans="1:7">
      <c r="A75" s="709" t="s">
        <v>1845</v>
      </c>
      <c r="B75" s="37">
        <v>42</v>
      </c>
      <c r="C75" s="785">
        <f t="shared" si="1"/>
        <v>0</v>
      </c>
      <c r="D75" s="708">
        <v>0</v>
      </c>
      <c r="E75" s="708">
        <v>0</v>
      </c>
    </row>
    <row r="76" spans="1:7">
      <c r="A76" s="709" t="s">
        <v>208</v>
      </c>
      <c r="B76" s="37">
        <v>43</v>
      </c>
      <c r="C76" s="785">
        <f t="shared" si="1"/>
        <v>0</v>
      </c>
      <c r="D76" s="708">
        <v>0</v>
      </c>
      <c r="E76" s="708">
        <v>0</v>
      </c>
    </row>
    <row r="77" spans="1:7">
      <c r="A77" s="709" t="s">
        <v>14</v>
      </c>
      <c r="B77" s="37">
        <v>44</v>
      </c>
      <c r="C77" s="785">
        <f t="shared" si="1"/>
        <v>0</v>
      </c>
      <c r="D77" s="708">
        <v>0</v>
      </c>
      <c r="E77" s="891">
        <v>0</v>
      </c>
      <c r="F77" s="878"/>
    </row>
    <row r="78" spans="1:7">
      <c r="A78" s="709" t="s">
        <v>1846</v>
      </c>
      <c r="B78" s="37">
        <v>45</v>
      </c>
      <c r="C78" s="785">
        <f t="shared" si="1"/>
        <v>0</v>
      </c>
      <c r="D78" s="708">
        <v>0</v>
      </c>
      <c r="E78" s="891">
        <v>0</v>
      </c>
      <c r="F78" s="878"/>
    </row>
    <row r="79" spans="1:7">
      <c r="A79" s="709" t="s">
        <v>211</v>
      </c>
      <c r="B79" s="37">
        <v>46</v>
      </c>
      <c r="C79" s="785">
        <f t="shared" si="1"/>
        <v>0</v>
      </c>
      <c r="D79" s="708">
        <v>0</v>
      </c>
      <c r="E79" s="708">
        <v>0</v>
      </c>
    </row>
    <row r="80" spans="1:7">
      <c r="A80" s="709" t="s">
        <v>18</v>
      </c>
      <c r="B80" s="37">
        <v>47</v>
      </c>
      <c r="C80" s="785">
        <f t="shared" si="1"/>
        <v>0</v>
      </c>
      <c r="D80" s="712">
        <v>0</v>
      </c>
      <c r="E80" s="712">
        <v>0</v>
      </c>
    </row>
    <row r="81" spans="1:6">
      <c r="A81" s="709" t="s">
        <v>164</v>
      </c>
      <c r="B81" s="37">
        <v>48</v>
      </c>
      <c r="C81" s="785">
        <f t="shared" si="1"/>
        <v>0</v>
      </c>
      <c r="D81" s="712">
        <v>0</v>
      </c>
      <c r="E81" s="712">
        <v>0</v>
      </c>
    </row>
    <row r="82" spans="1:6">
      <c r="A82" s="709" t="s">
        <v>1847</v>
      </c>
      <c r="B82" s="37">
        <v>49</v>
      </c>
      <c r="C82" s="785">
        <f t="shared" si="1"/>
        <v>0</v>
      </c>
      <c r="D82" s="708">
        <v>0</v>
      </c>
      <c r="E82" s="708">
        <v>0</v>
      </c>
    </row>
    <row r="86" spans="1:6">
      <c r="C86" s="878"/>
      <c r="D86" s="878"/>
      <c r="F86" s="878"/>
    </row>
    <row r="92" spans="1:6">
      <c r="C92" s="878"/>
      <c r="D92" s="878"/>
      <c r="F92" s="878"/>
    </row>
    <row r="115" spans="3:9">
      <c r="C115" s="878"/>
    </row>
    <row r="122" spans="3:9">
      <c r="C122" s="878"/>
      <c r="D122" s="878"/>
      <c r="E122" s="878"/>
      <c r="F122" s="878"/>
      <c r="G122" s="878"/>
      <c r="H122" s="878"/>
      <c r="I122" s="878"/>
    </row>
    <row r="130" spans="8:9">
      <c r="H130" s="878"/>
    </row>
    <row r="136" spans="8:9">
      <c r="H136" s="878"/>
    </row>
    <row r="139" spans="8:9">
      <c r="H139" s="878"/>
    </row>
    <row r="140" spans="8:9">
      <c r="H140" s="878"/>
      <c r="I140" s="878"/>
    </row>
    <row r="144" spans="8:9">
      <c r="H144" s="878"/>
    </row>
    <row r="145" spans="8:9">
      <c r="H145" s="878"/>
      <c r="I145" s="878"/>
    </row>
    <row r="148" spans="8:9">
      <c r="H148" s="878"/>
    </row>
    <row r="169" spans="3:14">
      <c r="C169" s="878"/>
      <c r="D169" s="878"/>
      <c r="E169" s="878"/>
      <c r="F169" s="878"/>
      <c r="G169" s="878"/>
      <c r="L169" s="878"/>
    </row>
    <row r="170" spans="3:14">
      <c r="C170" s="878"/>
      <c r="D170" s="878"/>
      <c r="E170" s="878"/>
      <c r="L170" s="878"/>
    </row>
    <row r="171" spans="3:14">
      <c r="C171" s="878"/>
      <c r="D171" s="878"/>
      <c r="E171" s="878"/>
      <c r="L171" s="878"/>
    </row>
    <row r="172" spans="3:14">
      <c r="C172" s="878"/>
      <c r="D172" s="878"/>
      <c r="E172" s="878"/>
      <c r="L172" s="878"/>
    </row>
    <row r="173" spans="3:14">
      <c r="C173" s="878"/>
      <c r="L173" s="878"/>
    </row>
    <row r="174" spans="3:14">
      <c r="C174" s="878"/>
      <c r="L174" s="878"/>
      <c r="M174" s="878"/>
      <c r="N174" s="878"/>
    </row>
    <row r="175" spans="3:14">
      <c r="C175" s="878"/>
      <c r="L175" s="878"/>
      <c r="M175" s="878"/>
      <c r="N175" s="878"/>
    </row>
    <row r="176" spans="3:14">
      <c r="C176" s="878"/>
      <c r="L176" s="878"/>
      <c r="M176" s="878"/>
      <c r="N176" s="878"/>
    </row>
    <row r="177" spans="3:14">
      <c r="C177" s="878"/>
      <c r="L177" s="878"/>
      <c r="M177" s="878"/>
      <c r="N177" s="878"/>
    </row>
    <row r="178" spans="3:14">
      <c r="C178" s="878"/>
      <c r="L178" s="878"/>
    </row>
    <row r="179" spans="3:14">
      <c r="C179" s="878"/>
      <c r="L179" s="878"/>
    </row>
    <row r="180" spans="3:14">
      <c r="C180" s="878"/>
      <c r="D180" s="878"/>
      <c r="E180" s="878"/>
      <c r="L180" s="878"/>
    </row>
    <row r="181" spans="3:14">
      <c r="C181" s="878"/>
      <c r="L181" s="878"/>
    </row>
    <row r="182" spans="3:14">
      <c r="C182" s="878"/>
      <c r="D182" s="878"/>
      <c r="E182" s="878"/>
      <c r="L182" s="878"/>
    </row>
    <row r="183" spans="3:14">
      <c r="C183" s="878"/>
      <c r="L183" s="878"/>
    </row>
    <row r="184" spans="3:14">
      <c r="C184" s="878"/>
      <c r="L184" s="878"/>
    </row>
    <row r="185" spans="3:14">
      <c r="C185" s="878"/>
      <c r="L185" s="878"/>
    </row>
    <row r="186" spans="3:14">
      <c r="C186" s="878"/>
      <c r="L186" s="878"/>
    </row>
    <row r="187" spans="3:14">
      <c r="C187" s="878"/>
      <c r="L187" s="878"/>
    </row>
    <row r="188" spans="3:14">
      <c r="C188" s="878"/>
      <c r="L188" s="878"/>
    </row>
    <row r="189" spans="3:14">
      <c r="C189" s="878"/>
      <c r="L189" s="878"/>
    </row>
    <row r="195" spans="3:10">
      <c r="C195" s="878"/>
      <c r="D195" s="878"/>
      <c r="E195" s="878"/>
      <c r="F195" s="878"/>
      <c r="G195" s="878"/>
      <c r="H195" s="878"/>
      <c r="I195" s="878"/>
      <c r="J195" s="878"/>
    </row>
    <row r="215" spans="3:10">
      <c r="C215" s="878"/>
      <c r="D215" s="878"/>
      <c r="E215" s="878"/>
      <c r="F215" s="878"/>
      <c r="G215" s="878"/>
      <c r="H215" s="878"/>
      <c r="I215" s="878"/>
      <c r="J215" s="878"/>
    </row>
    <row r="239" spans="5:18">
      <c r="E239" s="878"/>
      <c r="F239" s="878"/>
      <c r="G239" s="878"/>
      <c r="H239" s="878"/>
      <c r="I239" s="878"/>
      <c r="J239" s="878"/>
      <c r="K239" s="878"/>
      <c r="L239" s="878"/>
      <c r="M239" s="878"/>
      <c r="N239" s="878"/>
      <c r="O239" s="878"/>
      <c r="P239" s="878"/>
      <c r="Q239" s="878"/>
      <c r="R239" s="878"/>
    </row>
    <row r="240" spans="5:18">
      <c r="E240" s="878"/>
      <c r="F240" s="878"/>
      <c r="G240" s="878"/>
      <c r="H240" s="878"/>
      <c r="I240" s="878"/>
      <c r="J240" s="878"/>
      <c r="K240" s="878"/>
      <c r="L240" s="878"/>
      <c r="M240" s="878"/>
      <c r="N240" s="878"/>
      <c r="O240" s="878"/>
      <c r="P240" s="878"/>
      <c r="Q240" s="878"/>
      <c r="R240" s="878"/>
    </row>
    <row r="241" spans="5:18">
      <c r="E241" s="878"/>
      <c r="F241" s="878"/>
      <c r="G241" s="878"/>
      <c r="H241" s="878"/>
      <c r="I241" s="878"/>
      <c r="J241" s="878"/>
      <c r="K241" s="878"/>
      <c r="L241" s="878"/>
      <c r="M241" s="878"/>
      <c r="N241" s="878"/>
      <c r="O241" s="878"/>
      <c r="P241" s="878"/>
      <c r="Q241" s="878"/>
      <c r="R241" s="878"/>
    </row>
    <row r="242" spans="5:18">
      <c r="E242" s="878"/>
      <c r="F242" s="878"/>
      <c r="G242" s="878"/>
      <c r="H242" s="878"/>
      <c r="I242" s="878"/>
      <c r="J242" s="878"/>
      <c r="K242" s="878"/>
      <c r="L242" s="878"/>
      <c r="M242" s="878"/>
      <c r="N242" s="878"/>
      <c r="O242" s="878"/>
      <c r="P242" s="878"/>
      <c r="Q242" s="878"/>
      <c r="R242" s="878"/>
    </row>
    <row r="243" spans="5:18">
      <c r="E243" s="878"/>
      <c r="F243" s="878"/>
      <c r="G243" s="878"/>
      <c r="H243" s="878"/>
      <c r="I243" s="878"/>
      <c r="J243" s="878"/>
      <c r="K243" s="878"/>
      <c r="L243" s="878"/>
      <c r="M243" s="878"/>
      <c r="N243" s="878"/>
      <c r="O243" s="878"/>
      <c r="P243" s="878"/>
      <c r="Q243" s="878"/>
      <c r="R243" s="878"/>
    </row>
    <row r="244" spans="5:18">
      <c r="E244" s="878"/>
      <c r="F244" s="878"/>
      <c r="G244" s="878"/>
      <c r="H244" s="878"/>
      <c r="I244" s="878"/>
      <c r="J244" s="878"/>
      <c r="K244" s="878"/>
      <c r="L244" s="878"/>
      <c r="M244" s="878"/>
      <c r="N244" s="878"/>
      <c r="O244" s="878"/>
      <c r="P244" s="878"/>
      <c r="Q244" s="878"/>
      <c r="R244" s="878"/>
    </row>
    <row r="245" spans="5:18">
      <c r="E245" s="878"/>
      <c r="F245" s="878"/>
      <c r="G245" s="878"/>
      <c r="H245" s="878"/>
      <c r="I245" s="878"/>
      <c r="J245" s="878"/>
      <c r="K245" s="878"/>
      <c r="L245" s="878"/>
      <c r="M245" s="878"/>
      <c r="N245" s="878"/>
      <c r="O245" s="878"/>
      <c r="P245" s="878"/>
      <c r="Q245" s="878"/>
      <c r="R245" s="878"/>
    </row>
    <row r="246" spans="5:18">
      <c r="E246" s="878"/>
      <c r="F246" s="878"/>
      <c r="G246" s="878"/>
      <c r="H246" s="878"/>
      <c r="I246" s="878"/>
      <c r="J246" s="878"/>
      <c r="K246" s="878"/>
      <c r="L246" s="878"/>
      <c r="M246" s="878"/>
      <c r="N246" s="878"/>
      <c r="O246" s="878"/>
      <c r="P246" s="878"/>
      <c r="Q246" s="878"/>
      <c r="R246" s="878"/>
    </row>
    <row r="247" spans="5:18">
      <c r="E247" s="878"/>
      <c r="F247" s="878"/>
      <c r="G247" s="878"/>
      <c r="H247" s="878"/>
      <c r="I247" s="878"/>
      <c r="J247" s="878"/>
      <c r="K247" s="878"/>
      <c r="L247" s="878"/>
      <c r="M247" s="878"/>
      <c r="N247" s="878"/>
      <c r="O247" s="878"/>
      <c r="P247" s="878"/>
      <c r="Q247" s="878"/>
      <c r="R247" s="878"/>
    </row>
    <row r="248" spans="5:18">
      <c r="E248" s="878"/>
      <c r="F248" s="878"/>
      <c r="G248" s="878"/>
      <c r="H248" s="878"/>
      <c r="I248" s="878"/>
      <c r="J248" s="878"/>
      <c r="K248" s="878"/>
      <c r="L248" s="878"/>
      <c r="M248" s="878"/>
      <c r="N248" s="878"/>
      <c r="O248" s="878"/>
      <c r="P248" s="878"/>
      <c r="Q248" s="878"/>
      <c r="R248" s="878"/>
    </row>
    <row r="249" spans="5:18">
      <c r="E249" s="878"/>
      <c r="F249" s="878"/>
      <c r="G249" s="878"/>
      <c r="H249" s="878"/>
      <c r="I249" s="878"/>
      <c r="J249" s="878"/>
      <c r="K249" s="878"/>
      <c r="L249" s="878"/>
      <c r="M249" s="878"/>
      <c r="N249" s="878"/>
      <c r="O249" s="878"/>
      <c r="P249" s="878"/>
      <c r="Q249" s="878"/>
      <c r="R249" s="878"/>
    </row>
    <row r="250" spans="5:18">
      <c r="E250" s="878"/>
      <c r="F250" s="878"/>
      <c r="G250" s="878"/>
      <c r="H250" s="878"/>
      <c r="I250" s="878"/>
      <c r="J250" s="878"/>
      <c r="K250" s="878"/>
      <c r="L250" s="878"/>
      <c r="M250" s="878"/>
      <c r="N250" s="878"/>
      <c r="O250" s="878"/>
      <c r="P250" s="878"/>
      <c r="Q250" s="878"/>
      <c r="R250" s="878"/>
    </row>
    <row r="251" spans="5:18">
      <c r="E251" s="878"/>
      <c r="F251" s="878"/>
      <c r="G251" s="878"/>
      <c r="H251" s="878"/>
      <c r="I251" s="878"/>
      <c r="J251" s="878"/>
      <c r="K251" s="878"/>
      <c r="L251" s="878"/>
      <c r="M251" s="878"/>
      <c r="N251" s="878"/>
      <c r="O251" s="878"/>
      <c r="P251" s="878"/>
      <c r="Q251" s="878"/>
      <c r="R251" s="878"/>
    </row>
    <row r="252" spans="5:18">
      <c r="E252" s="878"/>
      <c r="F252" s="878"/>
      <c r="G252" s="878"/>
      <c r="H252" s="878"/>
      <c r="I252" s="878"/>
      <c r="J252" s="878"/>
      <c r="K252" s="878"/>
      <c r="L252" s="878"/>
      <c r="M252" s="878"/>
      <c r="N252" s="878"/>
      <c r="O252" s="878"/>
      <c r="P252" s="878"/>
      <c r="Q252" s="878"/>
      <c r="R252" s="878"/>
    </row>
    <row r="253" spans="5:18">
      <c r="E253" s="878"/>
      <c r="F253" s="878"/>
      <c r="G253" s="878"/>
      <c r="H253" s="878"/>
      <c r="I253" s="878"/>
      <c r="J253" s="878"/>
      <c r="K253" s="878"/>
      <c r="L253" s="878"/>
      <c r="M253" s="878"/>
      <c r="N253" s="878"/>
      <c r="O253" s="878"/>
      <c r="P253" s="878"/>
      <c r="Q253" s="878"/>
      <c r="R253" s="878"/>
    </row>
    <row r="254" spans="5:18">
      <c r="E254" s="878"/>
      <c r="F254" s="878"/>
      <c r="G254" s="878"/>
      <c r="H254" s="878"/>
      <c r="I254" s="878"/>
      <c r="J254" s="878"/>
      <c r="K254" s="878"/>
      <c r="L254" s="878"/>
      <c r="M254" s="878"/>
      <c r="N254" s="878"/>
      <c r="O254" s="878"/>
      <c r="P254" s="878"/>
      <c r="Q254" s="878"/>
      <c r="R254" s="878"/>
    </row>
    <row r="255" spans="5:18">
      <c r="E255" s="878"/>
      <c r="F255" s="878"/>
      <c r="G255" s="878"/>
      <c r="H255" s="878"/>
      <c r="I255" s="878"/>
      <c r="J255" s="878"/>
      <c r="K255" s="878"/>
      <c r="L255" s="878"/>
      <c r="M255" s="878"/>
      <c r="N255" s="878"/>
      <c r="O255" s="878"/>
      <c r="P255" s="878"/>
      <c r="Q255" s="878"/>
      <c r="R255" s="878"/>
    </row>
    <row r="256" spans="5:18">
      <c r="E256" s="878"/>
      <c r="F256" s="878"/>
      <c r="G256" s="878"/>
      <c r="H256" s="878"/>
      <c r="I256" s="878"/>
      <c r="J256" s="878"/>
      <c r="K256" s="878"/>
      <c r="L256" s="878"/>
      <c r="M256" s="878"/>
      <c r="N256" s="878"/>
      <c r="O256" s="878"/>
      <c r="P256" s="878"/>
      <c r="Q256" s="878"/>
      <c r="R256" s="878"/>
    </row>
    <row r="257" spans="3:20">
      <c r="E257" s="878"/>
      <c r="F257" s="878"/>
      <c r="G257" s="878"/>
      <c r="H257" s="878"/>
      <c r="I257" s="878"/>
      <c r="J257" s="878"/>
      <c r="K257" s="878"/>
      <c r="L257" s="878"/>
      <c r="M257" s="878"/>
      <c r="N257" s="878"/>
      <c r="O257" s="878"/>
      <c r="P257" s="878"/>
      <c r="Q257" s="878"/>
      <c r="R257" s="878"/>
    </row>
    <row r="258" spans="3:20">
      <c r="E258" s="878"/>
      <c r="F258" s="878"/>
      <c r="G258" s="878"/>
      <c r="H258" s="878"/>
      <c r="I258" s="878"/>
      <c r="J258" s="878"/>
      <c r="K258" s="878"/>
      <c r="L258" s="878"/>
      <c r="M258" s="878"/>
      <c r="N258" s="878"/>
      <c r="O258" s="878"/>
      <c r="P258" s="878"/>
      <c r="Q258" s="878"/>
      <c r="R258" s="878"/>
    </row>
    <row r="259" spans="3:20">
      <c r="E259" s="878"/>
      <c r="F259" s="878"/>
      <c r="G259" s="878"/>
      <c r="H259" s="878"/>
      <c r="I259" s="878"/>
      <c r="J259" s="878"/>
      <c r="K259" s="878"/>
      <c r="L259" s="878"/>
      <c r="M259" s="878"/>
      <c r="N259" s="878"/>
      <c r="O259" s="878"/>
      <c r="P259" s="878"/>
      <c r="Q259" s="878"/>
      <c r="R259" s="878"/>
    </row>
    <row r="260" spans="3:20">
      <c r="E260" s="878"/>
      <c r="F260" s="878"/>
      <c r="G260" s="878"/>
      <c r="H260" s="878"/>
      <c r="I260" s="878"/>
      <c r="J260" s="878"/>
      <c r="K260" s="878"/>
      <c r="L260" s="878"/>
      <c r="M260" s="878"/>
      <c r="N260" s="878"/>
      <c r="O260" s="878"/>
      <c r="P260" s="878"/>
      <c r="Q260" s="878"/>
      <c r="R260" s="878"/>
    </row>
    <row r="262" spans="3:20">
      <c r="C262" s="878"/>
      <c r="D262" s="878"/>
      <c r="E262" s="878"/>
      <c r="F262" s="878"/>
      <c r="G262" s="878"/>
      <c r="H262" s="878"/>
      <c r="I262" s="878"/>
      <c r="J262" s="878"/>
      <c r="K262" s="878"/>
      <c r="L262" s="878"/>
      <c r="M262" s="878"/>
      <c r="N262" s="878"/>
      <c r="O262" s="878"/>
      <c r="P262" s="878"/>
      <c r="Q262" s="878"/>
      <c r="R262" s="878"/>
      <c r="S262" s="878"/>
      <c r="T262" s="878"/>
    </row>
    <row r="266" spans="3:20">
      <c r="C266" s="878"/>
      <c r="D266" s="878"/>
      <c r="E266" s="878"/>
      <c r="F266" s="878"/>
      <c r="G266" s="878"/>
      <c r="H266" s="878"/>
      <c r="I266" s="878"/>
      <c r="J266" s="878"/>
      <c r="K266" s="878"/>
      <c r="L266" s="878"/>
      <c r="M266" s="878"/>
      <c r="N266" s="878"/>
      <c r="O266" s="878"/>
      <c r="P266" s="878"/>
      <c r="Q266" s="878"/>
      <c r="R266" s="878"/>
      <c r="S266" s="878"/>
      <c r="T266" s="878"/>
    </row>
    <row r="267" spans="3:20">
      <c r="C267" s="878"/>
      <c r="D267" s="878"/>
      <c r="E267" s="878"/>
      <c r="F267" s="878"/>
      <c r="G267" s="878"/>
      <c r="H267" s="878"/>
      <c r="I267" s="878"/>
      <c r="J267" s="878"/>
      <c r="K267" s="878"/>
      <c r="L267" s="878"/>
      <c r="M267" s="878"/>
      <c r="N267" s="878"/>
      <c r="O267" s="878"/>
      <c r="P267" s="878"/>
      <c r="Q267" s="878"/>
      <c r="R267" s="878"/>
      <c r="S267" s="878"/>
      <c r="T267" s="878"/>
    </row>
    <row r="268" spans="3:20">
      <c r="C268" s="878"/>
      <c r="D268" s="878"/>
      <c r="E268" s="878"/>
      <c r="F268" s="878"/>
      <c r="G268" s="878"/>
      <c r="H268" s="878"/>
      <c r="I268" s="878"/>
      <c r="J268" s="878"/>
      <c r="K268" s="878"/>
      <c r="L268" s="878"/>
      <c r="M268" s="878"/>
      <c r="N268" s="878"/>
      <c r="O268" s="878"/>
      <c r="P268" s="878"/>
      <c r="Q268" s="878"/>
      <c r="R268" s="878"/>
      <c r="S268" s="878"/>
      <c r="T268" s="878"/>
    </row>
    <row r="269" spans="3:20">
      <c r="C269" s="878"/>
      <c r="D269" s="878"/>
      <c r="E269" s="878"/>
      <c r="F269" s="878"/>
      <c r="G269" s="878"/>
      <c r="H269" s="878"/>
      <c r="I269" s="878"/>
      <c r="J269" s="878"/>
      <c r="K269" s="878"/>
      <c r="L269" s="878"/>
      <c r="M269" s="878"/>
      <c r="N269" s="878"/>
      <c r="O269" s="878"/>
      <c r="P269" s="878"/>
      <c r="Q269" s="878"/>
      <c r="R269" s="878"/>
      <c r="S269" s="878"/>
      <c r="T269" s="878"/>
    </row>
    <row r="272" spans="3:20">
      <c r="C272" s="878"/>
      <c r="D272" s="878"/>
      <c r="E272" s="878"/>
      <c r="F272" s="878"/>
      <c r="G272" s="878"/>
      <c r="H272" s="878"/>
      <c r="I272" s="878"/>
      <c r="J272" s="878"/>
      <c r="K272" s="878"/>
      <c r="L272" s="878"/>
      <c r="M272" s="878"/>
      <c r="N272" s="878"/>
      <c r="O272" s="878"/>
      <c r="P272" s="878"/>
      <c r="Q272" s="878"/>
      <c r="R272" s="878"/>
      <c r="S272" s="878"/>
      <c r="T272" s="878"/>
    </row>
    <row r="274" spans="3:20">
      <c r="C274" s="878"/>
      <c r="D274" s="878"/>
      <c r="E274" s="878"/>
      <c r="F274" s="878"/>
      <c r="G274" s="878"/>
      <c r="H274" s="878"/>
      <c r="I274" s="878"/>
      <c r="J274" s="878"/>
      <c r="K274" s="878"/>
      <c r="L274" s="878"/>
      <c r="M274" s="878"/>
      <c r="N274" s="878"/>
      <c r="O274" s="878"/>
      <c r="P274" s="878"/>
      <c r="Q274" s="878"/>
      <c r="R274" s="878"/>
      <c r="S274" s="878"/>
      <c r="T274" s="878"/>
    </row>
    <row r="277" spans="3:20">
      <c r="C277" s="878"/>
      <c r="D277" s="878"/>
      <c r="E277" s="878"/>
      <c r="F277" s="878"/>
      <c r="G277" s="878"/>
      <c r="H277" s="878"/>
      <c r="I277" s="878"/>
      <c r="J277" s="878"/>
      <c r="K277" s="878"/>
      <c r="L277" s="878"/>
      <c r="M277" s="878"/>
      <c r="N277" s="878"/>
      <c r="O277" s="878"/>
      <c r="P277" s="878"/>
      <c r="Q277" s="878"/>
      <c r="R277" s="878"/>
      <c r="S277" s="878"/>
      <c r="T277" s="878"/>
    </row>
    <row r="280" spans="3:20">
      <c r="C280" s="878"/>
      <c r="D280" s="878"/>
      <c r="E280" s="878"/>
      <c r="F280" s="878"/>
      <c r="G280" s="878"/>
      <c r="H280" s="878"/>
      <c r="I280" s="878"/>
      <c r="J280" s="878"/>
      <c r="K280" s="878"/>
      <c r="L280" s="878"/>
      <c r="M280" s="878"/>
      <c r="N280" s="878"/>
      <c r="O280" s="878"/>
      <c r="P280" s="878"/>
      <c r="Q280" s="878"/>
      <c r="R280" s="878"/>
      <c r="S280" s="878"/>
      <c r="T280" s="878"/>
    </row>
    <row r="282" spans="3:20">
      <c r="C282" s="878"/>
      <c r="D282" s="878"/>
      <c r="E282" s="878"/>
      <c r="F282" s="878"/>
      <c r="G282" s="878"/>
      <c r="H282" s="878"/>
      <c r="I282" s="878"/>
      <c r="J282" s="878"/>
      <c r="K282" s="878"/>
      <c r="L282" s="878"/>
      <c r="M282" s="878"/>
      <c r="N282" s="878"/>
      <c r="O282" s="878"/>
      <c r="P282" s="878"/>
      <c r="Q282" s="878"/>
      <c r="R282" s="878"/>
      <c r="S282" s="878"/>
      <c r="T282" s="878"/>
    </row>
    <row r="284" spans="3:20">
      <c r="C284" s="878"/>
      <c r="D284" s="878"/>
      <c r="E284" s="878"/>
      <c r="F284" s="878"/>
      <c r="G284" s="878"/>
      <c r="H284" s="878"/>
      <c r="I284" s="878"/>
      <c r="J284" s="878"/>
      <c r="K284" s="878"/>
      <c r="L284" s="878"/>
      <c r="M284" s="878"/>
      <c r="N284" s="878"/>
      <c r="O284" s="878"/>
      <c r="P284" s="878"/>
      <c r="Q284" s="878"/>
      <c r="R284" s="878"/>
      <c r="S284" s="878"/>
      <c r="T284" s="878"/>
    </row>
    <row r="286" spans="3:20">
      <c r="C286" s="878"/>
      <c r="D286" s="878"/>
      <c r="E286" s="878"/>
      <c r="F286" s="878"/>
      <c r="G286" s="878"/>
      <c r="H286" s="878"/>
      <c r="I286" s="878"/>
      <c r="J286" s="878"/>
      <c r="K286" s="878"/>
      <c r="L286" s="878"/>
      <c r="M286" s="878"/>
      <c r="N286" s="878"/>
      <c r="O286" s="878"/>
      <c r="P286" s="878"/>
      <c r="Q286" s="878"/>
      <c r="R286" s="878"/>
      <c r="S286" s="878"/>
      <c r="T286" s="878"/>
    </row>
    <row r="288" spans="3:20">
      <c r="C288" s="878"/>
      <c r="D288" s="878"/>
      <c r="E288" s="878"/>
      <c r="F288" s="878"/>
      <c r="G288" s="878"/>
      <c r="H288" s="878"/>
      <c r="I288" s="878"/>
      <c r="J288" s="878"/>
      <c r="K288" s="878"/>
      <c r="L288" s="878"/>
      <c r="M288" s="878"/>
      <c r="N288" s="878"/>
      <c r="O288" s="878"/>
      <c r="P288" s="878"/>
      <c r="Q288" s="878"/>
      <c r="R288" s="878"/>
      <c r="S288" s="878"/>
      <c r="T288" s="878"/>
    </row>
    <row r="289" spans="3:22">
      <c r="C289" s="878"/>
      <c r="D289" s="878"/>
      <c r="E289" s="878"/>
      <c r="F289" s="878"/>
      <c r="G289" s="878"/>
      <c r="H289" s="878"/>
      <c r="I289" s="878"/>
      <c r="J289" s="878"/>
      <c r="K289" s="878"/>
      <c r="L289" s="878"/>
      <c r="M289" s="878"/>
      <c r="N289" s="878"/>
      <c r="O289" s="878"/>
      <c r="P289" s="878"/>
      <c r="Q289" s="878"/>
      <c r="R289" s="878"/>
      <c r="S289" s="878"/>
      <c r="T289" s="878"/>
    </row>
    <row r="290" spans="3:22">
      <c r="C290" s="878"/>
      <c r="D290" s="878"/>
      <c r="E290" s="878"/>
      <c r="F290" s="878"/>
      <c r="G290" s="878"/>
      <c r="H290" s="878"/>
      <c r="I290" s="878"/>
      <c r="J290" s="878"/>
      <c r="K290" s="878"/>
      <c r="L290" s="878"/>
      <c r="M290" s="878"/>
      <c r="N290" s="878"/>
      <c r="O290" s="878"/>
      <c r="P290" s="878"/>
      <c r="Q290" s="878"/>
      <c r="R290" s="878"/>
      <c r="S290" s="878"/>
      <c r="T290" s="878"/>
    </row>
    <row r="291" spans="3:22">
      <c r="C291" s="878"/>
      <c r="D291" s="878"/>
      <c r="E291" s="878"/>
      <c r="F291" s="878"/>
      <c r="G291" s="878"/>
      <c r="H291" s="878"/>
      <c r="I291" s="878"/>
      <c r="J291" s="878"/>
      <c r="K291" s="878"/>
      <c r="L291" s="878"/>
      <c r="M291" s="878"/>
      <c r="N291" s="878"/>
      <c r="O291" s="878"/>
      <c r="P291" s="878"/>
      <c r="Q291" s="878"/>
      <c r="R291" s="878"/>
      <c r="S291" s="878"/>
      <c r="T291" s="878"/>
    </row>
    <row r="292" spans="3:22">
      <c r="C292" s="878"/>
      <c r="D292" s="878"/>
      <c r="E292" s="878"/>
      <c r="F292" s="878"/>
      <c r="G292" s="878"/>
      <c r="H292" s="878"/>
      <c r="I292" s="878"/>
      <c r="J292" s="878"/>
      <c r="K292" s="878"/>
      <c r="L292" s="878"/>
      <c r="M292" s="878"/>
      <c r="N292" s="878"/>
      <c r="O292" s="878"/>
      <c r="P292" s="878"/>
      <c r="Q292" s="878"/>
      <c r="R292" s="878"/>
      <c r="S292" s="878"/>
      <c r="T292" s="878"/>
      <c r="U292" s="878"/>
      <c r="V292" s="878"/>
    </row>
    <row r="294" spans="3:22">
      <c r="C294" s="878"/>
      <c r="D294" s="878"/>
      <c r="E294" s="878"/>
      <c r="F294" s="878"/>
      <c r="G294" s="878"/>
      <c r="H294" s="878"/>
      <c r="I294" s="878"/>
      <c r="J294" s="878"/>
      <c r="K294" s="878"/>
      <c r="L294" s="878"/>
      <c r="M294" s="878"/>
      <c r="N294" s="878"/>
      <c r="O294" s="878"/>
      <c r="P294" s="878"/>
      <c r="Q294" s="878"/>
      <c r="R294" s="878"/>
      <c r="S294" s="878"/>
      <c r="T294" s="878"/>
    </row>
    <row r="295" spans="3:22">
      <c r="C295" s="878"/>
      <c r="D295" s="878"/>
      <c r="E295" s="878"/>
      <c r="F295" s="878"/>
      <c r="G295" s="878"/>
      <c r="H295" s="878"/>
      <c r="I295" s="878"/>
      <c r="J295" s="878"/>
      <c r="K295" s="878"/>
      <c r="L295" s="878"/>
      <c r="M295" s="878"/>
      <c r="N295" s="878"/>
      <c r="O295" s="878"/>
      <c r="P295" s="878"/>
      <c r="Q295" s="878"/>
      <c r="R295" s="878"/>
      <c r="S295" s="878"/>
      <c r="T295" s="878"/>
    </row>
    <row r="297" spans="3:22">
      <c r="C297" s="878"/>
      <c r="D297" s="878"/>
      <c r="E297" s="878"/>
      <c r="F297" s="878"/>
      <c r="G297" s="878"/>
      <c r="H297" s="878"/>
      <c r="I297" s="878"/>
      <c r="J297" s="878"/>
      <c r="K297" s="878"/>
      <c r="L297" s="878"/>
      <c r="M297" s="878"/>
      <c r="N297" s="878"/>
      <c r="O297" s="878"/>
      <c r="P297" s="878"/>
      <c r="Q297" s="878"/>
      <c r="R297" s="878"/>
      <c r="S297" s="878"/>
      <c r="T297" s="878"/>
    </row>
    <row r="298" spans="3:22">
      <c r="C298" s="878"/>
      <c r="D298" s="878"/>
      <c r="E298" s="878"/>
      <c r="F298" s="878"/>
      <c r="G298" s="878"/>
      <c r="H298" s="878"/>
      <c r="I298" s="878"/>
      <c r="J298" s="878"/>
      <c r="K298" s="878"/>
      <c r="L298" s="878"/>
      <c r="M298" s="878"/>
      <c r="N298" s="878"/>
      <c r="O298" s="878"/>
      <c r="P298" s="878"/>
      <c r="Q298" s="878"/>
      <c r="R298" s="878"/>
      <c r="S298" s="878"/>
      <c r="T298" s="878"/>
    </row>
    <row r="301" spans="3:22">
      <c r="C301" s="878"/>
      <c r="D301" s="878"/>
      <c r="E301" s="878"/>
      <c r="F301" s="878"/>
      <c r="G301" s="878"/>
      <c r="H301" s="878"/>
      <c r="I301" s="878"/>
      <c r="J301" s="878"/>
      <c r="K301" s="878"/>
      <c r="L301" s="878"/>
      <c r="M301" s="878"/>
      <c r="N301" s="878"/>
      <c r="O301" s="878"/>
      <c r="P301" s="878"/>
      <c r="Q301" s="878"/>
      <c r="R301" s="878"/>
      <c r="S301" s="878"/>
      <c r="T301" s="878"/>
    </row>
    <row r="302" spans="3:22">
      <c r="C302" s="878"/>
      <c r="D302" s="878"/>
      <c r="E302" s="878"/>
      <c r="F302" s="878"/>
      <c r="G302" s="878"/>
      <c r="H302" s="878"/>
      <c r="I302" s="878"/>
      <c r="J302" s="878"/>
      <c r="K302" s="878"/>
      <c r="L302" s="878"/>
      <c r="M302" s="878"/>
      <c r="N302" s="878"/>
      <c r="O302" s="878"/>
      <c r="P302" s="878"/>
      <c r="Q302" s="878"/>
      <c r="R302" s="878"/>
      <c r="S302" s="878"/>
      <c r="T302" s="878"/>
    </row>
    <row r="303" spans="3:22">
      <c r="C303" s="878"/>
      <c r="D303" s="878"/>
      <c r="E303" s="878"/>
      <c r="F303" s="878"/>
      <c r="G303" s="878"/>
      <c r="H303" s="878"/>
      <c r="I303" s="878"/>
      <c r="J303" s="878"/>
      <c r="K303" s="878"/>
      <c r="L303" s="878"/>
      <c r="M303" s="878"/>
      <c r="N303" s="878"/>
      <c r="O303" s="878"/>
      <c r="P303" s="878"/>
      <c r="Q303" s="878"/>
      <c r="R303" s="878"/>
      <c r="S303" s="878"/>
      <c r="T303" s="878"/>
    </row>
    <row r="304" spans="3:22">
      <c r="C304" s="878"/>
      <c r="D304" s="878"/>
      <c r="E304" s="878"/>
      <c r="F304" s="878"/>
      <c r="G304" s="878"/>
      <c r="H304" s="878"/>
      <c r="I304" s="878"/>
      <c r="J304" s="878"/>
      <c r="K304" s="878"/>
      <c r="L304" s="878"/>
      <c r="M304" s="878"/>
      <c r="N304" s="878"/>
      <c r="O304" s="878"/>
      <c r="P304" s="878"/>
      <c r="Q304" s="878"/>
      <c r="R304" s="878"/>
      <c r="S304" s="878"/>
      <c r="T304" s="878"/>
    </row>
    <row r="307" spans="3:20">
      <c r="C307" s="878"/>
      <c r="D307" s="878"/>
      <c r="E307" s="878"/>
      <c r="F307" s="878"/>
      <c r="G307" s="878"/>
      <c r="H307" s="878"/>
      <c r="I307" s="878"/>
      <c r="J307" s="878"/>
      <c r="K307" s="878"/>
      <c r="L307" s="878"/>
      <c r="M307" s="878"/>
      <c r="N307" s="878"/>
      <c r="O307" s="878"/>
      <c r="P307" s="878"/>
      <c r="Q307" s="878"/>
      <c r="R307" s="878"/>
      <c r="S307" s="878"/>
      <c r="T307" s="878"/>
    </row>
    <row r="309" spans="3:20">
      <c r="C309" s="878"/>
      <c r="D309" s="878"/>
      <c r="E309" s="878"/>
      <c r="F309" s="878"/>
      <c r="G309" s="878"/>
      <c r="H309" s="878"/>
      <c r="I309" s="878"/>
      <c r="J309" s="878"/>
      <c r="K309" s="878"/>
      <c r="L309" s="878"/>
      <c r="M309" s="878"/>
      <c r="N309" s="878"/>
      <c r="O309" s="878"/>
      <c r="P309" s="878"/>
      <c r="Q309" s="878"/>
      <c r="R309" s="878"/>
      <c r="S309" s="878"/>
      <c r="T309" s="878"/>
    </row>
    <row r="311" spans="3:20">
      <c r="C311" s="878"/>
      <c r="D311" s="878"/>
      <c r="E311" s="878"/>
      <c r="F311" s="878"/>
      <c r="G311" s="878"/>
      <c r="H311" s="878"/>
      <c r="I311" s="878"/>
      <c r="J311" s="878"/>
      <c r="K311" s="878"/>
      <c r="L311" s="878"/>
      <c r="M311" s="878"/>
      <c r="N311" s="878"/>
      <c r="O311" s="878"/>
      <c r="P311" s="878"/>
      <c r="Q311" s="878"/>
      <c r="R311" s="878"/>
      <c r="S311" s="878"/>
      <c r="T311" s="878"/>
    </row>
    <row r="312" spans="3:20">
      <c r="C312" s="878"/>
      <c r="D312" s="878"/>
      <c r="E312" s="878"/>
      <c r="F312" s="878"/>
      <c r="G312" s="878"/>
      <c r="H312" s="878"/>
      <c r="I312" s="878"/>
      <c r="J312" s="878"/>
      <c r="K312" s="878"/>
      <c r="L312" s="878"/>
      <c r="M312" s="878"/>
      <c r="N312" s="878"/>
      <c r="O312" s="878"/>
      <c r="P312" s="878"/>
      <c r="Q312" s="878"/>
      <c r="R312" s="878"/>
      <c r="S312" s="878"/>
      <c r="T312" s="878"/>
    </row>
    <row r="313" spans="3:20">
      <c r="C313" s="878"/>
      <c r="D313" s="878"/>
      <c r="E313" s="878"/>
      <c r="F313" s="878"/>
      <c r="G313" s="878"/>
      <c r="H313" s="878"/>
      <c r="I313" s="878"/>
      <c r="J313" s="878"/>
      <c r="K313" s="878"/>
      <c r="L313" s="878"/>
      <c r="M313" s="878"/>
      <c r="N313" s="878"/>
      <c r="O313" s="878"/>
      <c r="P313" s="878"/>
      <c r="Q313" s="878"/>
      <c r="R313" s="878"/>
      <c r="S313" s="878"/>
      <c r="T313" s="878"/>
    </row>
    <row r="314" spans="3:20">
      <c r="C314" s="878"/>
      <c r="D314" s="878"/>
      <c r="E314" s="878"/>
      <c r="F314" s="878"/>
      <c r="G314" s="878"/>
      <c r="H314" s="878"/>
      <c r="I314" s="878"/>
      <c r="J314" s="878"/>
      <c r="K314" s="878"/>
      <c r="L314" s="878"/>
      <c r="M314" s="878"/>
      <c r="N314" s="878"/>
      <c r="O314" s="878"/>
      <c r="P314" s="878"/>
      <c r="Q314" s="878"/>
      <c r="R314" s="878"/>
      <c r="S314" s="878"/>
      <c r="T314" s="878"/>
    </row>
    <row r="320" spans="3:20">
      <c r="C320" s="878"/>
      <c r="D320" s="878"/>
      <c r="E320" s="878"/>
      <c r="F320" s="878"/>
      <c r="G320" s="878"/>
      <c r="H320" s="878"/>
      <c r="I320" s="878"/>
      <c r="J320" s="878"/>
      <c r="K320" s="878"/>
      <c r="L320" s="878"/>
      <c r="M320" s="878"/>
      <c r="N320" s="878"/>
      <c r="O320" s="878"/>
      <c r="P320" s="878"/>
      <c r="Q320" s="878"/>
      <c r="R320" s="878"/>
      <c r="S320" s="878"/>
      <c r="T320" s="878"/>
    </row>
    <row r="322" spans="3:16">
      <c r="G322" s="878"/>
      <c r="H322" s="878"/>
      <c r="I322" s="878"/>
      <c r="J322" s="878"/>
      <c r="K322" s="878"/>
      <c r="L322" s="878"/>
      <c r="M322" s="878"/>
      <c r="N322" s="878"/>
    </row>
    <row r="323" spans="3:16">
      <c r="M323" s="878"/>
      <c r="N323" s="878"/>
    </row>
    <row r="324" spans="3:16">
      <c r="M324" s="878"/>
      <c r="N324" s="878"/>
      <c r="O324" s="878"/>
      <c r="P324" s="878"/>
    </row>
    <row r="329" spans="3:16">
      <c r="C329" s="878"/>
      <c r="D329" s="878"/>
      <c r="E329" s="878"/>
      <c r="F329" s="878"/>
      <c r="G329" s="878"/>
      <c r="H329" s="878"/>
      <c r="I329" s="878"/>
      <c r="J329" s="878"/>
      <c r="K329" s="878"/>
      <c r="L329" s="878"/>
      <c r="M329" s="878"/>
      <c r="N329" s="878"/>
      <c r="O329" s="878"/>
      <c r="P329" s="878"/>
    </row>
    <row r="330" spans="3:16">
      <c r="C330" s="878"/>
      <c r="D330" s="878"/>
      <c r="E330" s="878"/>
      <c r="F330" s="878"/>
      <c r="G330" s="878"/>
      <c r="H330" s="878"/>
      <c r="I330" s="878"/>
      <c r="J330" s="878"/>
      <c r="K330" s="878"/>
      <c r="L330" s="878"/>
      <c r="M330" s="878"/>
      <c r="N330" s="878"/>
      <c r="O330" s="878"/>
      <c r="P330" s="878"/>
    </row>
    <row r="331" spans="3:16">
      <c r="C331" s="878"/>
      <c r="D331" s="878"/>
      <c r="E331" s="878"/>
      <c r="F331" s="878"/>
      <c r="G331" s="878"/>
      <c r="H331" s="878"/>
      <c r="I331" s="878"/>
      <c r="J331" s="878"/>
      <c r="K331" s="878"/>
      <c r="L331" s="878"/>
      <c r="M331" s="878"/>
      <c r="N331" s="878"/>
      <c r="O331" s="878"/>
      <c r="P331" s="878"/>
    </row>
    <row r="332" spans="3:16">
      <c r="C332" s="878"/>
      <c r="D332" s="878"/>
      <c r="E332" s="878"/>
      <c r="F332" s="878"/>
      <c r="G332" s="878"/>
      <c r="H332" s="878"/>
      <c r="I332" s="878"/>
      <c r="J332" s="878"/>
      <c r="K332" s="878"/>
      <c r="L332" s="878"/>
      <c r="M332" s="878"/>
      <c r="N332" s="878"/>
      <c r="O332" s="878"/>
      <c r="P332" s="878"/>
    </row>
    <row r="335" spans="3:16">
      <c r="C335" s="878"/>
      <c r="D335" s="878"/>
      <c r="E335" s="878"/>
      <c r="F335" s="878"/>
      <c r="G335" s="878"/>
      <c r="H335" s="878"/>
      <c r="I335" s="878"/>
      <c r="J335" s="878"/>
      <c r="K335" s="878"/>
      <c r="L335" s="878"/>
      <c r="M335" s="878"/>
      <c r="N335" s="878"/>
      <c r="O335" s="878"/>
      <c r="P335" s="878"/>
    </row>
    <row r="337" spans="3:16">
      <c r="C337" s="878"/>
      <c r="D337" s="878"/>
      <c r="E337" s="878"/>
      <c r="F337" s="878"/>
      <c r="G337" s="878"/>
      <c r="H337" s="878"/>
      <c r="I337" s="878"/>
      <c r="J337" s="878"/>
      <c r="K337" s="878"/>
      <c r="L337" s="878"/>
      <c r="M337" s="878"/>
      <c r="N337" s="878"/>
      <c r="O337" s="878"/>
      <c r="P337" s="878"/>
    </row>
    <row r="340" spans="3:16">
      <c r="C340" s="878"/>
      <c r="D340" s="878"/>
      <c r="E340" s="878"/>
      <c r="F340" s="878"/>
      <c r="G340" s="878"/>
      <c r="H340" s="878"/>
      <c r="I340" s="878"/>
      <c r="J340" s="878"/>
      <c r="K340" s="878"/>
      <c r="L340" s="878"/>
      <c r="M340" s="878"/>
      <c r="N340" s="878"/>
      <c r="O340" s="878"/>
      <c r="P340" s="878"/>
    </row>
    <row r="343" spans="3:16">
      <c r="C343" s="878"/>
      <c r="D343" s="878"/>
      <c r="E343" s="878"/>
      <c r="F343" s="878"/>
      <c r="G343" s="878"/>
      <c r="H343" s="878"/>
      <c r="I343" s="878"/>
      <c r="J343" s="878"/>
      <c r="K343" s="878"/>
      <c r="L343" s="878"/>
      <c r="M343" s="878"/>
      <c r="N343" s="878"/>
      <c r="O343" s="878"/>
      <c r="P343" s="878"/>
    </row>
    <row r="345" spans="3:16">
      <c r="C345" s="878"/>
      <c r="D345" s="878"/>
      <c r="E345" s="878"/>
      <c r="F345" s="878"/>
      <c r="G345" s="878"/>
      <c r="H345" s="878"/>
      <c r="I345" s="878"/>
      <c r="J345" s="878"/>
      <c r="K345" s="878"/>
      <c r="L345" s="878"/>
      <c r="M345" s="878"/>
      <c r="N345" s="878"/>
      <c r="O345" s="878"/>
      <c r="P345" s="878"/>
    </row>
    <row r="347" spans="3:16">
      <c r="C347" s="878"/>
      <c r="D347" s="878"/>
      <c r="E347" s="878"/>
      <c r="F347" s="878"/>
      <c r="G347" s="878"/>
      <c r="H347" s="878"/>
      <c r="I347" s="878"/>
      <c r="J347" s="878"/>
      <c r="K347" s="878"/>
      <c r="L347" s="878"/>
      <c r="M347" s="878"/>
      <c r="N347" s="878"/>
      <c r="O347" s="878"/>
      <c r="P347" s="878"/>
    </row>
    <row r="349" spans="3:16">
      <c r="C349" s="878"/>
      <c r="D349" s="878"/>
      <c r="E349" s="878"/>
      <c r="F349" s="878"/>
      <c r="G349" s="878"/>
      <c r="H349" s="878"/>
      <c r="I349" s="878"/>
      <c r="J349" s="878"/>
      <c r="K349" s="878"/>
      <c r="L349" s="878"/>
      <c r="M349" s="878"/>
      <c r="N349" s="878"/>
      <c r="O349" s="878"/>
      <c r="P349" s="878"/>
    </row>
    <row r="351" spans="3:16">
      <c r="C351" s="878"/>
      <c r="D351" s="878"/>
      <c r="E351" s="878"/>
      <c r="F351" s="878"/>
      <c r="G351" s="878"/>
      <c r="H351" s="878"/>
      <c r="I351" s="878"/>
      <c r="J351" s="878"/>
      <c r="K351" s="878"/>
      <c r="L351" s="878"/>
      <c r="M351" s="878"/>
      <c r="N351" s="878"/>
      <c r="O351" s="878"/>
      <c r="P351" s="878"/>
    </row>
    <row r="352" spans="3:16">
      <c r="C352" s="878"/>
      <c r="D352" s="878"/>
      <c r="E352" s="878"/>
      <c r="F352" s="878"/>
      <c r="G352" s="878"/>
      <c r="H352" s="878"/>
      <c r="I352" s="878"/>
      <c r="J352" s="878"/>
      <c r="K352" s="878"/>
      <c r="L352" s="878"/>
      <c r="M352" s="878"/>
      <c r="N352" s="878"/>
      <c r="O352" s="878"/>
      <c r="P352" s="878"/>
    </row>
    <row r="353" spans="3:16">
      <c r="C353" s="878"/>
      <c r="D353" s="878"/>
      <c r="E353" s="878"/>
      <c r="F353" s="878"/>
      <c r="G353" s="878"/>
      <c r="H353" s="878"/>
      <c r="I353" s="878"/>
      <c r="J353" s="878"/>
      <c r="K353" s="878"/>
      <c r="L353" s="878"/>
      <c r="M353" s="878"/>
      <c r="N353" s="878"/>
      <c r="O353" s="878"/>
      <c r="P353" s="878"/>
    </row>
    <row r="354" spans="3:16">
      <c r="C354" s="878"/>
      <c r="D354" s="878"/>
      <c r="E354" s="878"/>
      <c r="F354" s="878"/>
      <c r="G354" s="878"/>
      <c r="H354" s="878"/>
      <c r="I354" s="878"/>
      <c r="J354" s="878"/>
      <c r="K354" s="878"/>
      <c r="L354" s="878"/>
      <c r="M354" s="878"/>
      <c r="N354" s="878"/>
      <c r="O354" s="878"/>
      <c r="P354" s="878"/>
    </row>
    <row r="355" spans="3:16">
      <c r="C355" s="878"/>
      <c r="D355" s="878"/>
      <c r="E355" s="878"/>
      <c r="F355" s="878"/>
      <c r="G355" s="878"/>
      <c r="H355" s="878"/>
      <c r="I355" s="878"/>
      <c r="J355" s="878"/>
      <c r="K355" s="878"/>
      <c r="L355" s="878"/>
      <c r="M355" s="878"/>
      <c r="N355" s="878"/>
      <c r="O355" s="878"/>
      <c r="P355" s="878"/>
    </row>
    <row r="357" spans="3:16">
      <c r="C357" s="878"/>
      <c r="D357" s="878"/>
      <c r="E357" s="878"/>
      <c r="F357" s="878"/>
      <c r="G357" s="878"/>
      <c r="H357" s="878"/>
      <c r="I357" s="878"/>
      <c r="J357" s="878"/>
      <c r="K357" s="878"/>
      <c r="L357" s="878"/>
      <c r="M357" s="878"/>
      <c r="N357" s="878"/>
      <c r="O357" s="878"/>
      <c r="P357" s="878"/>
    </row>
    <row r="358" spans="3:16">
      <c r="C358" s="878"/>
      <c r="D358" s="878"/>
      <c r="E358" s="878"/>
      <c r="F358" s="878"/>
      <c r="G358" s="878"/>
      <c r="H358" s="878"/>
      <c r="I358" s="878"/>
      <c r="J358" s="878"/>
      <c r="K358" s="878"/>
      <c r="L358" s="878"/>
      <c r="M358" s="878"/>
      <c r="N358" s="878"/>
      <c r="O358" s="878"/>
      <c r="P358" s="878"/>
    </row>
    <row r="360" spans="3:16">
      <c r="C360" s="878"/>
      <c r="D360" s="878"/>
      <c r="E360" s="878"/>
      <c r="F360" s="878"/>
      <c r="G360" s="878"/>
      <c r="H360" s="878"/>
      <c r="I360" s="878"/>
      <c r="J360" s="878"/>
      <c r="K360" s="878"/>
      <c r="L360" s="878"/>
      <c r="M360" s="878"/>
      <c r="N360" s="878"/>
      <c r="O360" s="878"/>
      <c r="P360" s="878"/>
    </row>
    <row r="361" spans="3:16">
      <c r="C361" s="878"/>
      <c r="D361" s="878"/>
      <c r="E361" s="878"/>
      <c r="F361" s="878"/>
      <c r="G361" s="878"/>
      <c r="H361" s="878"/>
      <c r="I361" s="878"/>
      <c r="J361" s="878"/>
      <c r="K361" s="878"/>
      <c r="L361" s="878"/>
      <c r="M361" s="878"/>
      <c r="N361" s="878"/>
      <c r="O361" s="878"/>
      <c r="P361" s="878"/>
    </row>
    <row r="364" spans="3:16">
      <c r="C364" s="878"/>
      <c r="D364" s="878"/>
      <c r="E364" s="878"/>
      <c r="F364" s="878"/>
      <c r="G364" s="878"/>
      <c r="H364" s="878"/>
      <c r="I364" s="878"/>
      <c r="J364" s="878"/>
      <c r="K364" s="878"/>
      <c r="L364" s="878"/>
      <c r="M364" s="878"/>
      <c r="N364" s="878"/>
      <c r="O364" s="878"/>
      <c r="P364" s="878"/>
    </row>
    <row r="365" spans="3:16">
      <c r="C365" s="878"/>
      <c r="D365" s="878"/>
      <c r="E365" s="878"/>
      <c r="F365" s="878"/>
      <c r="G365" s="878"/>
      <c r="H365" s="878"/>
      <c r="I365" s="878"/>
      <c r="J365" s="878"/>
      <c r="K365" s="878"/>
      <c r="L365" s="878"/>
      <c r="M365" s="878"/>
      <c r="N365" s="878"/>
      <c r="O365" s="878"/>
      <c r="P365" s="878"/>
    </row>
    <row r="366" spans="3:16">
      <c r="C366" s="878"/>
      <c r="D366" s="878"/>
      <c r="E366" s="878"/>
      <c r="F366" s="878"/>
      <c r="G366" s="878"/>
      <c r="H366" s="878"/>
      <c r="I366" s="878"/>
      <c r="J366" s="878"/>
      <c r="K366" s="878"/>
      <c r="L366" s="878"/>
      <c r="M366" s="878"/>
      <c r="N366" s="878"/>
      <c r="O366" s="878"/>
      <c r="P366" s="878"/>
    </row>
    <row r="367" spans="3:16">
      <c r="C367" s="878"/>
      <c r="D367" s="878"/>
      <c r="E367" s="878"/>
      <c r="F367" s="878"/>
      <c r="G367" s="878"/>
      <c r="H367" s="878"/>
      <c r="I367" s="878"/>
      <c r="J367" s="878"/>
      <c r="K367" s="878"/>
      <c r="L367" s="878"/>
      <c r="M367" s="878"/>
      <c r="N367" s="878"/>
      <c r="O367" s="878"/>
      <c r="P367" s="878"/>
    </row>
    <row r="370" spans="3:16">
      <c r="C370" s="878"/>
      <c r="D370" s="878"/>
      <c r="E370" s="878"/>
      <c r="F370" s="878"/>
      <c r="G370" s="878"/>
      <c r="H370" s="878"/>
      <c r="I370" s="878"/>
      <c r="J370" s="878"/>
      <c r="K370" s="878"/>
      <c r="L370" s="878"/>
      <c r="M370" s="878"/>
      <c r="N370" s="878"/>
      <c r="O370" s="878"/>
      <c r="P370" s="878"/>
    </row>
    <row r="372" spans="3:16">
      <c r="C372" s="878"/>
      <c r="D372" s="878"/>
      <c r="E372" s="878"/>
      <c r="F372" s="878"/>
      <c r="G372" s="878"/>
      <c r="H372" s="878"/>
      <c r="I372" s="878"/>
      <c r="J372" s="878"/>
      <c r="K372" s="878"/>
      <c r="L372" s="878"/>
      <c r="M372" s="878"/>
      <c r="N372" s="878"/>
      <c r="O372" s="878"/>
      <c r="P372" s="878"/>
    </row>
    <row r="374" spans="3:16">
      <c r="C374" s="878"/>
      <c r="D374" s="878"/>
      <c r="E374" s="878"/>
      <c r="F374" s="878"/>
      <c r="G374" s="878"/>
      <c r="H374" s="878"/>
      <c r="I374" s="878"/>
      <c r="J374" s="878"/>
      <c r="K374" s="878"/>
      <c r="L374" s="878"/>
      <c r="M374" s="878"/>
      <c r="N374" s="878"/>
      <c r="O374" s="878"/>
      <c r="P374" s="878"/>
    </row>
    <row r="375" spans="3:16">
      <c r="C375" s="878"/>
      <c r="D375" s="878"/>
      <c r="E375" s="878"/>
      <c r="F375" s="878"/>
      <c r="G375" s="878"/>
      <c r="H375" s="878"/>
      <c r="I375" s="878"/>
      <c r="J375" s="878"/>
      <c r="K375" s="878"/>
      <c r="L375" s="878"/>
      <c r="M375" s="878"/>
      <c r="N375" s="878"/>
      <c r="O375" s="878"/>
      <c r="P375" s="878"/>
    </row>
    <row r="376" spans="3:16">
      <c r="C376" s="878"/>
      <c r="D376" s="878"/>
      <c r="E376" s="878"/>
      <c r="F376" s="878"/>
      <c r="G376" s="878"/>
      <c r="H376" s="878"/>
      <c r="I376" s="878"/>
      <c r="J376" s="878"/>
      <c r="K376" s="878"/>
      <c r="L376" s="878"/>
      <c r="M376" s="878"/>
      <c r="N376" s="878"/>
      <c r="O376" s="878"/>
      <c r="P376" s="878"/>
    </row>
    <row r="377" spans="3:16">
      <c r="C377" s="878"/>
      <c r="D377" s="878"/>
      <c r="E377" s="878"/>
      <c r="F377" s="878"/>
      <c r="G377" s="878"/>
      <c r="H377" s="878"/>
      <c r="I377" s="878"/>
      <c r="J377" s="878"/>
      <c r="K377" s="878"/>
      <c r="L377" s="878"/>
      <c r="M377" s="878"/>
      <c r="N377" s="878"/>
      <c r="O377" s="878"/>
      <c r="P377" s="878"/>
    </row>
    <row r="383" spans="3:16">
      <c r="C383" s="878"/>
      <c r="D383" s="878"/>
      <c r="E383" s="878"/>
      <c r="F383" s="878"/>
      <c r="G383" s="878"/>
      <c r="H383" s="878"/>
      <c r="I383" s="878"/>
      <c r="J383" s="878"/>
      <c r="K383" s="878"/>
      <c r="L383" s="878"/>
      <c r="M383" s="878"/>
      <c r="N383" s="878"/>
      <c r="O383" s="878"/>
      <c r="P383" s="878"/>
    </row>
    <row r="385" spans="3:8">
      <c r="E385" s="878"/>
      <c r="F385" s="878"/>
      <c r="G385" s="878"/>
      <c r="H385" s="878"/>
    </row>
    <row r="391" spans="3:8">
      <c r="C391" s="878"/>
      <c r="D391" s="878"/>
      <c r="E391" s="878"/>
      <c r="F391" s="878"/>
      <c r="G391" s="878"/>
      <c r="H391" s="878"/>
    </row>
    <row r="392" spans="3:8">
      <c r="C392" s="878"/>
      <c r="D392" s="878"/>
      <c r="E392" s="878"/>
      <c r="F392" s="878"/>
      <c r="G392" s="878"/>
      <c r="H392" s="878"/>
    </row>
    <row r="393" spans="3:8">
      <c r="C393" s="878"/>
      <c r="D393" s="878"/>
      <c r="E393" s="878"/>
      <c r="F393" s="878"/>
      <c r="G393" s="878"/>
      <c r="H393" s="878"/>
    </row>
    <row r="394" spans="3:8">
      <c r="C394" s="878"/>
      <c r="D394" s="878"/>
      <c r="E394" s="878"/>
      <c r="F394" s="878"/>
      <c r="G394" s="878"/>
      <c r="H394" s="878"/>
    </row>
    <row r="395" spans="3:8">
      <c r="C395" s="878"/>
      <c r="D395" s="878"/>
      <c r="E395" s="878"/>
      <c r="F395" s="878"/>
      <c r="G395" s="878"/>
      <c r="H395" s="878"/>
    </row>
    <row r="396" spans="3:8">
      <c r="C396" s="878"/>
      <c r="D396" s="878"/>
      <c r="E396" s="878"/>
      <c r="F396" s="878"/>
      <c r="G396" s="878"/>
      <c r="H396" s="878"/>
    </row>
    <row r="397" spans="3:8">
      <c r="C397" s="878"/>
      <c r="D397" s="878"/>
      <c r="E397" s="878"/>
      <c r="F397" s="878"/>
      <c r="G397" s="878"/>
      <c r="H397" s="878"/>
    </row>
    <row r="398" spans="3:8">
      <c r="C398" s="878"/>
      <c r="D398" s="878"/>
      <c r="E398" s="878"/>
      <c r="F398" s="878"/>
      <c r="G398" s="878"/>
      <c r="H398" s="878"/>
    </row>
    <row r="399" spans="3:8">
      <c r="C399" s="878"/>
      <c r="D399" s="878"/>
      <c r="E399" s="878"/>
      <c r="F399" s="878"/>
      <c r="G399" s="878"/>
      <c r="H399" s="878"/>
    </row>
    <row r="400" spans="3:8">
      <c r="C400" s="878"/>
      <c r="D400" s="878"/>
      <c r="E400" s="878"/>
      <c r="F400" s="878"/>
      <c r="G400" s="878"/>
      <c r="H400" s="878"/>
    </row>
    <row r="401" spans="3:10">
      <c r="C401" s="878"/>
      <c r="D401" s="878"/>
      <c r="E401" s="878"/>
      <c r="F401" s="878"/>
      <c r="G401" s="878"/>
      <c r="H401" s="878"/>
    </row>
    <row r="402" spans="3:10">
      <c r="C402" s="878"/>
      <c r="D402" s="878"/>
      <c r="E402" s="878"/>
      <c r="F402" s="878"/>
      <c r="G402" s="878"/>
      <c r="H402" s="878"/>
    </row>
    <row r="403" spans="3:10">
      <c r="C403" s="878"/>
      <c r="D403" s="878"/>
      <c r="E403" s="878"/>
      <c r="F403" s="878"/>
      <c r="G403" s="878"/>
      <c r="H403" s="878"/>
    </row>
    <row r="404" spans="3:10">
      <c r="C404" s="878"/>
      <c r="D404" s="878"/>
      <c r="E404" s="878"/>
      <c r="F404" s="878"/>
      <c r="G404" s="878"/>
      <c r="H404" s="878"/>
    </row>
    <row r="405" spans="3:10">
      <c r="C405" s="878"/>
      <c r="D405" s="878"/>
      <c r="E405" s="878"/>
      <c r="F405" s="878"/>
      <c r="G405" s="878"/>
      <c r="H405" s="878"/>
      <c r="I405" s="878"/>
      <c r="J405" s="878"/>
    </row>
    <row r="406" spans="3:10">
      <c r="C406" s="878"/>
      <c r="D406" s="878"/>
      <c r="E406" s="878"/>
      <c r="F406" s="878"/>
      <c r="G406" s="878"/>
      <c r="H406" s="878"/>
    </row>
    <row r="407" spans="3:10">
      <c r="C407" s="878"/>
      <c r="D407" s="878"/>
      <c r="E407" s="878"/>
      <c r="F407" s="878"/>
      <c r="G407" s="878"/>
      <c r="H407" s="878"/>
    </row>
    <row r="408" spans="3:10">
      <c r="C408" s="878"/>
      <c r="D408" s="878"/>
      <c r="E408" s="878"/>
      <c r="F408" s="878"/>
      <c r="G408" s="878"/>
      <c r="H408" s="878"/>
    </row>
    <row r="409" spans="3:10">
      <c r="C409" s="878"/>
      <c r="D409" s="878"/>
      <c r="E409" s="878"/>
      <c r="F409" s="878"/>
      <c r="G409" s="878"/>
      <c r="H409" s="878"/>
    </row>
    <row r="410" spans="3:10">
      <c r="C410" s="878"/>
      <c r="D410" s="878"/>
      <c r="E410" s="878"/>
      <c r="F410" s="878"/>
      <c r="G410" s="878"/>
      <c r="H410" s="878"/>
    </row>
    <row r="411" spans="3:10">
      <c r="C411" s="878"/>
      <c r="D411" s="878"/>
      <c r="E411" s="878"/>
      <c r="F411" s="878"/>
      <c r="G411" s="878"/>
      <c r="H411" s="878"/>
    </row>
    <row r="412" spans="3:10">
      <c r="C412" s="878"/>
      <c r="D412" s="878"/>
      <c r="E412" s="878"/>
      <c r="F412" s="878"/>
      <c r="G412" s="878"/>
      <c r="H412" s="878"/>
    </row>
    <row r="413" spans="3:10">
      <c r="C413" s="878"/>
      <c r="D413" s="878"/>
      <c r="E413" s="878"/>
      <c r="F413" s="878"/>
      <c r="G413" s="878"/>
      <c r="H413" s="878"/>
    </row>
    <row r="414" spans="3:10">
      <c r="C414" s="878"/>
      <c r="D414" s="878"/>
      <c r="E414" s="878"/>
      <c r="F414" s="878"/>
      <c r="G414" s="878"/>
      <c r="H414" s="878"/>
    </row>
    <row r="415" spans="3:10">
      <c r="C415" s="878"/>
      <c r="D415" s="878"/>
      <c r="E415" s="878"/>
      <c r="F415" s="878"/>
      <c r="G415" s="878"/>
      <c r="H415" s="878"/>
    </row>
    <row r="416" spans="3:10">
      <c r="C416" s="878"/>
      <c r="D416" s="878"/>
      <c r="E416" s="878"/>
      <c r="F416" s="878"/>
      <c r="G416" s="878"/>
      <c r="H416" s="878"/>
    </row>
    <row r="417" spans="3:8">
      <c r="C417" s="878"/>
      <c r="D417" s="878"/>
      <c r="E417" s="878"/>
      <c r="F417" s="878"/>
      <c r="G417" s="878"/>
      <c r="H417" s="878"/>
    </row>
    <row r="418" spans="3:8">
      <c r="C418" s="878"/>
      <c r="D418" s="878"/>
      <c r="E418" s="878"/>
      <c r="F418" s="878"/>
      <c r="G418" s="878"/>
      <c r="H418" s="878"/>
    </row>
    <row r="419" spans="3:8">
      <c r="C419" s="878"/>
      <c r="D419" s="878"/>
      <c r="E419" s="878"/>
      <c r="F419" s="878"/>
      <c r="G419" s="878"/>
      <c r="H419" s="878"/>
    </row>
    <row r="420" spans="3:8">
      <c r="C420" s="878"/>
      <c r="D420" s="878"/>
      <c r="E420" s="878"/>
      <c r="F420" s="878"/>
      <c r="G420" s="878"/>
      <c r="H420" s="878"/>
    </row>
    <row r="421" spans="3:8">
      <c r="C421" s="878"/>
      <c r="D421" s="878"/>
      <c r="E421" s="878"/>
      <c r="F421" s="878"/>
      <c r="G421" s="878"/>
      <c r="H421" s="878"/>
    </row>
    <row r="422" spans="3:8">
      <c r="C422" s="878"/>
      <c r="D422" s="878"/>
      <c r="E422" s="878"/>
      <c r="F422" s="878"/>
      <c r="G422" s="878"/>
      <c r="H422" s="878"/>
    </row>
    <row r="423" spans="3:8">
      <c r="C423" s="878"/>
      <c r="D423" s="878"/>
      <c r="E423" s="878"/>
      <c r="F423" s="878"/>
      <c r="G423" s="878"/>
      <c r="H423" s="878"/>
    </row>
    <row r="424" spans="3:8">
      <c r="C424" s="878"/>
      <c r="D424" s="878"/>
      <c r="E424" s="878"/>
      <c r="F424" s="878"/>
      <c r="G424" s="878"/>
      <c r="H424" s="878"/>
    </row>
    <row r="425" spans="3:8">
      <c r="C425" s="878"/>
      <c r="D425" s="878"/>
      <c r="E425" s="878"/>
      <c r="F425" s="878"/>
      <c r="G425" s="878"/>
      <c r="H425" s="878"/>
    </row>
    <row r="426" spans="3:8">
      <c r="C426" s="878"/>
      <c r="D426" s="878"/>
      <c r="E426" s="878"/>
      <c r="F426" s="878"/>
      <c r="G426" s="878"/>
      <c r="H426" s="878"/>
    </row>
    <row r="427" spans="3:8">
      <c r="C427" s="878"/>
      <c r="D427" s="878"/>
      <c r="E427" s="878"/>
      <c r="F427" s="878"/>
      <c r="G427" s="878"/>
      <c r="H427" s="878"/>
    </row>
    <row r="428" spans="3:8">
      <c r="C428" s="878"/>
      <c r="D428" s="878"/>
      <c r="E428" s="878"/>
      <c r="F428" s="878"/>
      <c r="G428" s="878"/>
      <c r="H428" s="878"/>
    </row>
    <row r="429" spans="3:8">
      <c r="C429" s="878"/>
      <c r="D429" s="878"/>
      <c r="E429" s="878"/>
      <c r="F429" s="878"/>
      <c r="G429" s="878"/>
      <c r="H429" s="878"/>
    </row>
    <row r="430" spans="3:8">
      <c r="C430" s="878"/>
      <c r="D430" s="878"/>
      <c r="E430" s="878"/>
      <c r="F430" s="878"/>
      <c r="G430" s="878"/>
      <c r="H430" s="878"/>
    </row>
    <row r="431" spans="3:8">
      <c r="C431" s="878"/>
      <c r="D431" s="878"/>
      <c r="E431" s="878"/>
      <c r="F431" s="878"/>
      <c r="G431" s="878"/>
      <c r="H431" s="878"/>
    </row>
    <row r="432" spans="3:8">
      <c r="C432" s="878"/>
      <c r="D432" s="878"/>
      <c r="E432" s="878"/>
      <c r="F432" s="878"/>
      <c r="G432" s="878"/>
      <c r="H432" s="878"/>
    </row>
    <row r="433" spans="3:8">
      <c r="C433" s="878"/>
      <c r="D433" s="878"/>
      <c r="E433" s="878"/>
      <c r="F433" s="878"/>
      <c r="G433" s="878"/>
      <c r="H433" s="878"/>
    </row>
    <row r="434" spans="3:8">
      <c r="C434" s="878"/>
      <c r="D434" s="878"/>
      <c r="E434" s="878"/>
      <c r="F434" s="878"/>
      <c r="G434" s="878"/>
      <c r="H434" s="878"/>
    </row>
    <row r="435" spans="3:8">
      <c r="C435" s="878"/>
      <c r="D435" s="878"/>
      <c r="E435" s="878"/>
      <c r="F435" s="878"/>
      <c r="G435" s="878"/>
      <c r="H435" s="878"/>
    </row>
    <row r="436" spans="3:8">
      <c r="C436" s="878"/>
      <c r="D436" s="878"/>
      <c r="E436" s="878"/>
      <c r="F436" s="878"/>
      <c r="G436" s="878"/>
      <c r="H436" s="878"/>
    </row>
    <row r="437" spans="3:8">
      <c r="C437" s="878"/>
      <c r="D437" s="878"/>
      <c r="E437" s="878"/>
      <c r="F437" s="878"/>
      <c r="G437" s="878"/>
      <c r="H437" s="878"/>
    </row>
    <row r="438" spans="3:8">
      <c r="C438" s="878"/>
      <c r="D438" s="878"/>
      <c r="E438" s="878"/>
      <c r="F438" s="878"/>
      <c r="G438" s="878"/>
      <c r="H438" s="878"/>
    </row>
    <row r="439" spans="3:8">
      <c r="C439" s="878"/>
      <c r="D439" s="878"/>
      <c r="E439" s="878"/>
      <c r="F439" s="878"/>
      <c r="G439" s="878"/>
      <c r="H439" s="878"/>
    </row>
    <row r="440" spans="3:8">
      <c r="C440" s="878"/>
      <c r="D440" s="878"/>
      <c r="E440" s="878"/>
      <c r="F440" s="878"/>
      <c r="G440" s="878"/>
      <c r="H440" s="878"/>
    </row>
    <row r="441" spans="3:8">
      <c r="C441" s="878"/>
      <c r="D441" s="878"/>
      <c r="E441" s="878"/>
      <c r="F441" s="878"/>
      <c r="G441" s="878"/>
      <c r="H441" s="878"/>
    </row>
    <row r="442" spans="3:8">
      <c r="C442" s="878"/>
      <c r="D442" s="878"/>
      <c r="E442" s="878"/>
      <c r="F442" s="878"/>
      <c r="G442" s="878"/>
      <c r="H442" s="878"/>
    </row>
    <row r="443" spans="3:8">
      <c r="C443" s="878"/>
      <c r="D443" s="878"/>
      <c r="E443" s="878"/>
      <c r="F443" s="878"/>
      <c r="G443" s="878"/>
      <c r="H443" s="878"/>
    </row>
    <row r="445" spans="3:8">
      <c r="C445" s="878"/>
    </row>
    <row r="449" spans="2:6">
      <c r="B449" s="878"/>
      <c r="C449" s="878"/>
      <c r="D449" s="878"/>
      <c r="E449" s="878"/>
      <c r="F449" s="878"/>
    </row>
    <row r="456" spans="2:6">
      <c r="C456" s="878"/>
    </row>
    <row r="457" spans="2:6">
      <c r="C457" s="878"/>
    </row>
    <row r="458" spans="2:6">
      <c r="C458" s="878"/>
    </row>
    <row r="459" spans="2:6">
      <c r="C459" s="878"/>
    </row>
    <row r="460" spans="2:6">
      <c r="C460" s="878"/>
    </row>
    <row r="461" spans="2:6">
      <c r="C461" s="878"/>
    </row>
    <row r="462" spans="2:6">
      <c r="C462" s="878"/>
    </row>
    <row r="463" spans="2:6">
      <c r="C463" s="878"/>
    </row>
    <row r="464" spans="2:6">
      <c r="C464" s="878"/>
    </row>
    <row r="465" spans="3:3">
      <c r="C465" s="878"/>
    </row>
    <row r="466" spans="3:3">
      <c r="C466" s="878"/>
    </row>
    <row r="467" spans="3:3">
      <c r="C467" s="878"/>
    </row>
    <row r="474" spans="3:3">
      <c r="C474" s="878"/>
    </row>
    <row r="475" spans="3:3">
      <c r="C475" s="878"/>
    </row>
    <row r="476" spans="3:3">
      <c r="C476" s="878"/>
    </row>
    <row r="477" spans="3:3">
      <c r="C477" s="878"/>
    </row>
    <row r="478" spans="3:3">
      <c r="C478" s="878"/>
    </row>
    <row r="479" spans="3:3">
      <c r="C479" s="878"/>
    </row>
    <row r="480" spans="3:3">
      <c r="C480" s="878"/>
    </row>
    <row r="481" spans="3:3">
      <c r="C481" s="878"/>
    </row>
    <row r="482" spans="3:3">
      <c r="C482" s="878"/>
    </row>
    <row r="483" spans="3:3">
      <c r="C483" s="878"/>
    </row>
    <row r="484" spans="3:3">
      <c r="C484" s="878"/>
    </row>
    <row r="485" spans="3:3">
      <c r="C485" s="878"/>
    </row>
    <row r="486" spans="3:3">
      <c r="C486" s="878"/>
    </row>
    <row r="487" spans="3:3">
      <c r="C487" s="878"/>
    </row>
    <row r="488" spans="3:3">
      <c r="C488" s="878"/>
    </row>
    <row r="489" spans="3:3">
      <c r="C489" s="878"/>
    </row>
    <row r="490" spans="3:3">
      <c r="C490" s="878"/>
    </row>
    <row r="491" spans="3:3">
      <c r="C491" s="878"/>
    </row>
    <row r="492" spans="3:3">
      <c r="C492" s="878"/>
    </row>
    <row r="493" spans="3:3">
      <c r="C493" s="878"/>
    </row>
    <row r="494" spans="3:3">
      <c r="C494" s="878"/>
    </row>
    <row r="495" spans="3:3">
      <c r="C495" s="878"/>
    </row>
    <row r="496" spans="3:3">
      <c r="C496" s="878"/>
    </row>
    <row r="497" spans="3:3">
      <c r="C497" s="878"/>
    </row>
    <row r="498" spans="3:3">
      <c r="C498" s="878"/>
    </row>
    <row r="499" spans="3:3">
      <c r="C499" s="878"/>
    </row>
    <row r="500" spans="3:3">
      <c r="C500" s="878"/>
    </row>
    <row r="501" spans="3:3">
      <c r="C501" s="878"/>
    </row>
    <row r="502" spans="3:3">
      <c r="C502" s="878"/>
    </row>
    <row r="503" spans="3:3">
      <c r="C503" s="878"/>
    </row>
    <row r="504" spans="3:3">
      <c r="C504" s="878"/>
    </row>
    <row r="505" spans="3:3">
      <c r="C505" s="878"/>
    </row>
  </sheetData>
  <sheetProtection algorithmName="SHA-512" hashValue="jfTfRZ1NGL7SCSMtB9LHV0KkQpjXie6jtzqCYSJppF6dm+2E3mcL62NWPUahVaoU2H7dQSc8YkBSzc5dRqcTaQ==" saltValue="3iMe2m2g2ycIVVr6niJW8Q=="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F291"/>
  <sheetViews>
    <sheetView zoomScale="98" zoomScaleNormal="98" workbookViewId="0"/>
  </sheetViews>
  <sheetFormatPr defaultColWidth="40" defaultRowHeight="14.4"/>
  <cols>
    <col min="1" max="1" width="31.44140625" style="520" customWidth="1"/>
    <col min="2" max="2" width="58.109375" style="947" customWidth="1"/>
    <col min="3" max="3" width="31.109375" style="947" customWidth="1"/>
    <col min="4" max="4" width="36.88671875" style="947" customWidth="1"/>
    <col min="5" max="5" width="40" style="947"/>
    <col min="6" max="6" width="40" style="520"/>
    <col min="7" max="7" width="40" style="520" customWidth="1"/>
    <col min="8" max="16384" width="40" style="520"/>
  </cols>
  <sheetData>
    <row r="1" spans="1:6" ht="28.8">
      <c r="A1" s="520" t="s">
        <v>731</v>
      </c>
      <c r="B1" s="947" t="s">
        <v>807</v>
      </c>
      <c r="C1" s="947" t="s">
        <v>806</v>
      </c>
      <c r="D1" s="947" t="s">
        <v>808</v>
      </c>
      <c r="E1" s="947" t="s">
        <v>805</v>
      </c>
      <c r="F1" s="947" t="s">
        <v>849</v>
      </c>
    </row>
    <row r="2" spans="1:6">
      <c r="A2" s="520" t="s">
        <v>219</v>
      </c>
      <c r="B2" s="947" t="s">
        <v>833</v>
      </c>
      <c r="C2" s="947" t="s">
        <v>281</v>
      </c>
      <c r="D2" s="947" t="s">
        <v>732</v>
      </c>
      <c r="E2" s="947" t="s">
        <v>297</v>
      </c>
    </row>
    <row r="3" spans="1:6">
      <c r="A3" s="520" t="s">
        <v>232</v>
      </c>
      <c r="B3" s="947" t="s">
        <v>733</v>
      </c>
    </row>
    <row r="4" spans="1:6">
      <c r="A4" s="520" t="s">
        <v>236</v>
      </c>
      <c r="B4" s="947" t="s">
        <v>300</v>
      </c>
    </row>
    <row r="5" spans="1:6" ht="28.8">
      <c r="A5" s="520" t="s">
        <v>237</v>
      </c>
      <c r="B5" s="947" t="s">
        <v>842</v>
      </c>
      <c r="C5" s="947" t="s">
        <v>302</v>
      </c>
      <c r="D5" s="947" t="s">
        <v>304</v>
      </c>
      <c r="E5" s="947" t="s">
        <v>834</v>
      </c>
      <c r="F5" s="947" t="s">
        <v>319</v>
      </c>
    </row>
    <row r="6" spans="1:6">
      <c r="A6" s="520" t="s">
        <v>238</v>
      </c>
      <c r="B6" s="947" t="s">
        <v>326</v>
      </c>
      <c r="D6" s="947" t="s">
        <v>326</v>
      </c>
    </row>
    <row r="7" spans="1:6" ht="57.6">
      <c r="A7" s="520" t="s">
        <v>239</v>
      </c>
      <c r="B7" s="947" t="s">
        <v>844</v>
      </c>
      <c r="C7" s="947" t="s">
        <v>332</v>
      </c>
      <c r="D7" s="947" t="s">
        <v>463</v>
      </c>
      <c r="E7" s="947" t="s">
        <v>843</v>
      </c>
    </row>
    <row r="8" spans="1:6" ht="43.2">
      <c r="A8" s="520" t="s">
        <v>240</v>
      </c>
      <c r="B8" s="947" t="s">
        <v>734</v>
      </c>
      <c r="C8" s="947" t="s">
        <v>735</v>
      </c>
      <c r="D8" s="947" t="s">
        <v>392</v>
      </c>
      <c r="E8" s="947" t="s">
        <v>736</v>
      </c>
    </row>
    <row r="9" spans="1:6" ht="172.8">
      <c r="A9" s="520" t="s">
        <v>241</v>
      </c>
      <c r="B9" s="947" t="s">
        <v>882</v>
      </c>
      <c r="C9" s="947" t="s">
        <v>737</v>
      </c>
      <c r="D9" s="947" t="s">
        <v>738</v>
      </c>
      <c r="E9" s="947" t="s">
        <v>846</v>
      </c>
    </row>
    <row r="10" spans="1:6" ht="57.6">
      <c r="A10" s="520" t="s">
        <v>242</v>
      </c>
      <c r="B10" s="947" t="s">
        <v>739</v>
      </c>
      <c r="C10" s="947" t="s">
        <v>740</v>
      </c>
      <c r="D10" s="947" t="s">
        <v>741</v>
      </c>
    </row>
    <row r="11" spans="1:6" ht="57.6">
      <c r="A11" s="520" t="s">
        <v>243</v>
      </c>
      <c r="B11" s="947" t="s">
        <v>742</v>
      </c>
      <c r="C11" s="947" t="s">
        <v>743</v>
      </c>
      <c r="D11" s="947" t="s">
        <v>845</v>
      </c>
      <c r="E11" s="947" t="s">
        <v>360</v>
      </c>
    </row>
    <row r="12" spans="1:6" ht="43.2">
      <c r="A12" s="520" t="s">
        <v>244</v>
      </c>
      <c r="B12" s="947" t="s">
        <v>896</v>
      </c>
      <c r="C12" s="947" t="s">
        <v>140</v>
      </c>
      <c r="D12" s="947" t="s">
        <v>835</v>
      </c>
      <c r="E12" s="947" t="s">
        <v>903</v>
      </c>
    </row>
    <row r="13" spans="1:6" ht="28.8">
      <c r="A13" s="520" t="s">
        <v>245</v>
      </c>
      <c r="B13" s="947" t="s">
        <v>345</v>
      </c>
      <c r="C13" s="947" t="s">
        <v>140</v>
      </c>
      <c r="D13" s="947" t="s">
        <v>744</v>
      </c>
    </row>
    <row r="14" spans="1:6">
      <c r="A14" s="520" t="s">
        <v>246</v>
      </c>
      <c r="B14" s="947" t="s">
        <v>399</v>
      </c>
      <c r="C14" s="947" t="s">
        <v>140</v>
      </c>
    </row>
    <row r="15" spans="1:6">
      <c r="A15" s="520" t="s">
        <v>247</v>
      </c>
      <c r="B15" s="947" t="s">
        <v>301</v>
      </c>
      <c r="C15" s="947" t="s">
        <v>302</v>
      </c>
      <c r="D15" s="947" t="s">
        <v>363</v>
      </c>
      <c r="E15" s="947" t="s">
        <v>745</v>
      </c>
    </row>
    <row r="16" spans="1:6">
      <c r="A16" s="520" t="s">
        <v>248</v>
      </c>
      <c r="B16" s="947" t="s">
        <v>746</v>
      </c>
      <c r="C16" s="947" t="s">
        <v>265</v>
      </c>
      <c r="D16" s="947" t="s">
        <v>411</v>
      </c>
      <c r="E16" s="947" t="s">
        <v>905</v>
      </c>
    </row>
    <row r="17" spans="1:5" ht="28.8">
      <c r="A17" s="520" t="s">
        <v>249</v>
      </c>
      <c r="B17" s="947" t="s">
        <v>747</v>
      </c>
      <c r="C17" s="947" t="s">
        <v>748</v>
      </c>
      <c r="D17" s="947" t="s">
        <v>418</v>
      </c>
      <c r="E17" s="947" t="s">
        <v>416</v>
      </c>
    </row>
    <row r="18" spans="1:5" ht="28.8">
      <c r="A18" s="520" t="s">
        <v>250</v>
      </c>
      <c r="B18" s="947" t="s">
        <v>749</v>
      </c>
      <c r="C18" s="947" t="s">
        <v>418</v>
      </c>
      <c r="D18" s="947" t="s">
        <v>412</v>
      </c>
      <c r="E18" s="947" t="s">
        <v>419</v>
      </c>
    </row>
    <row r="19" spans="1:5" ht="28.8">
      <c r="A19" s="520" t="s">
        <v>251</v>
      </c>
      <c r="B19" s="947" t="s">
        <v>750</v>
      </c>
      <c r="D19" s="947" t="s">
        <v>465</v>
      </c>
      <c r="E19" s="947" t="s">
        <v>887</v>
      </c>
    </row>
    <row r="20" spans="1:5">
      <c r="A20" s="520" t="s">
        <v>252</v>
      </c>
      <c r="B20" s="947" t="s">
        <v>751</v>
      </c>
      <c r="C20" s="947" t="s">
        <v>440</v>
      </c>
      <c r="D20" s="947" t="s">
        <v>404</v>
      </c>
    </row>
    <row r="21" spans="1:5" ht="28.8">
      <c r="A21" s="520" t="s">
        <v>253</v>
      </c>
      <c r="B21" s="947" t="s">
        <v>752</v>
      </c>
      <c r="C21" s="947" t="s">
        <v>445</v>
      </c>
      <c r="D21" s="947" t="s">
        <v>753</v>
      </c>
      <c r="E21" s="947" t="s">
        <v>447</v>
      </c>
    </row>
    <row r="22" spans="1:5" ht="28.8">
      <c r="A22" s="520" t="s">
        <v>254</v>
      </c>
      <c r="B22" s="947" t="s">
        <v>754</v>
      </c>
      <c r="D22" s="947" t="s">
        <v>755</v>
      </c>
    </row>
    <row r="23" spans="1:5">
      <c r="A23" s="520" t="s">
        <v>255</v>
      </c>
      <c r="B23" s="947" t="s">
        <v>265</v>
      </c>
      <c r="D23" s="947" t="s">
        <v>265</v>
      </c>
    </row>
    <row r="24" spans="1:5">
      <c r="A24" s="520" t="s">
        <v>810</v>
      </c>
      <c r="B24" s="947" t="s">
        <v>460</v>
      </c>
    </row>
    <row r="25" spans="1:5" ht="172.8">
      <c r="A25" s="520" t="s">
        <v>233</v>
      </c>
      <c r="B25" s="947" t="s">
        <v>756</v>
      </c>
      <c r="C25" s="947" t="s">
        <v>757</v>
      </c>
      <c r="D25" s="947" t="s">
        <v>413</v>
      </c>
      <c r="E25" s="947" t="s">
        <v>758</v>
      </c>
    </row>
    <row r="26" spans="1:5" ht="28.8">
      <c r="A26" s="520" t="s">
        <v>228</v>
      </c>
      <c r="B26" s="947" t="s">
        <v>759</v>
      </c>
      <c r="C26" s="947" t="s">
        <v>760</v>
      </c>
      <c r="D26" s="947" t="s">
        <v>761</v>
      </c>
    </row>
    <row r="27" spans="1:5" ht="72">
      <c r="A27" s="520" t="s">
        <v>220</v>
      </c>
      <c r="B27" s="947" t="s">
        <v>762</v>
      </c>
      <c r="D27" s="947" t="s">
        <v>763</v>
      </c>
    </row>
    <row r="28" spans="1:5" ht="28.8">
      <c r="A28" s="520" t="s">
        <v>221</v>
      </c>
      <c r="B28" s="947" t="s">
        <v>764</v>
      </c>
      <c r="C28" s="947" t="s">
        <v>765</v>
      </c>
      <c r="D28" s="947" t="s">
        <v>365</v>
      </c>
      <c r="E28" s="947" t="s">
        <v>486</v>
      </c>
    </row>
    <row r="29" spans="1:5" ht="57.6">
      <c r="A29" s="520" t="s">
        <v>229</v>
      </c>
      <c r="B29" s="947" t="s">
        <v>766</v>
      </c>
      <c r="C29" s="947" t="s">
        <v>767</v>
      </c>
      <c r="D29" s="947" t="s">
        <v>836</v>
      </c>
      <c r="E29" s="947" t="s">
        <v>768</v>
      </c>
    </row>
    <row r="30" spans="1:5">
      <c r="A30" s="520" t="s">
        <v>222</v>
      </c>
      <c r="B30" s="947" t="s">
        <v>769</v>
      </c>
      <c r="D30" s="947" t="s">
        <v>770</v>
      </c>
      <c r="E30" s="947" t="s">
        <v>512</v>
      </c>
    </row>
    <row r="31" spans="1:5" ht="57.6">
      <c r="A31" s="520" t="s">
        <v>223</v>
      </c>
      <c r="B31" s="947" t="s">
        <v>771</v>
      </c>
      <c r="C31" s="947" t="s">
        <v>772</v>
      </c>
      <c r="D31" s="947" t="s">
        <v>366</v>
      </c>
      <c r="E31" s="947" t="s">
        <v>773</v>
      </c>
    </row>
    <row r="32" spans="1:5">
      <c r="A32" s="520" t="s">
        <v>230</v>
      </c>
      <c r="B32" s="947" t="s">
        <v>774</v>
      </c>
      <c r="C32" s="947" t="s">
        <v>140</v>
      </c>
      <c r="D32" s="947" t="s">
        <v>367</v>
      </c>
      <c r="E32" s="947" t="s">
        <v>775</v>
      </c>
    </row>
    <row r="33" spans="1:5" ht="43.2">
      <c r="A33" s="520" t="s">
        <v>224</v>
      </c>
      <c r="B33" s="947" t="s">
        <v>776</v>
      </c>
      <c r="C33" s="947" t="s">
        <v>777</v>
      </c>
      <c r="D33" s="947" t="s">
        <v>837</v>
      </c>
      <c r="E33" s="947" t="s">
        <v>778</v>
      </c>
    </row>
    <row r="34" spans="1:5" ht="43.2">
      <c r="A34" s="520" t="s">
        <v>225</v>
      </c>
      <c r="B34" s="947" t="s">
        <v>17</v>
      </c>
      <c r="C34" s="947" t="s">
        <v>779</v>
      </c>
      <c r="D34" s="947" t="s">
        <v>17</v>
      </c>
      <c r="E34" s="947" t="s">
        <v>889</v>
      </c>
    </row>
    <row r="35" spans="1:5" ht="57.6">
      <c r="A35" s="520" t="s">
        <v>231</v>
      </c>
      <c r="B35" s="947" t="s">
        <v>780</v>
      </c>
      <c r="C35" s="947" t="s">
        <v>781</v>
      </c>
      <c r="D35" s="947" t="s">
        <v>782</v>
      </c>
      <c r="E35" s="947" t="s">
        <v>891</v>
      </c>
    </row>
    <row r="36" spans="1:5" ht="316.8">
      <c r="A36" s="520" t="s">
        <v>226</v>
      </c>
      <c r="B36" s="947" t="s">
        <v>783</v>
      </c>
      <c r="C36" s="947" t="s">
        <v>784</v>
      </c>
      <c r="E36" s="947" t="s">
        <v>575</v>
      </c>
    </row>
    <row r="37" spans="1:5" ht="57.6">
      <c r="A37" s="520" t="s">
        <v>227</v>
      </c>
      <c r="B37" s="947" t="s">
        <v>785</v>
      </c>
      <c r="C37" s="947" t="s">
        <v>786</v>
      </c>
      <c r="E37" s="947" t="s">
        <v>895</v>
      </c>
    </row>
    <row r="38" spans="1:5" ht="57.6">
      <c r="A38" s="520" t="s">
        <v>811</v>
      </c>
      <c r="B38" s="947" t="s">
        <v>787</v>
      </c>
      <c r="D38" s="947" t="s">
        <v>786</v>
      </c>
      <c r="E38" s="947" t="s">
        <v>893</v>
      </c>
    </row>
    <row r="39" spans="1:5" ht="115.2">
      <c r="A39" s="520" t="s">
        <v>812</v>
      </c>
      <c r="B39" s="947" t="s">
        <v>788</v>
      </c>
      <c r="C39" s="947" t="s">
        <v>789</v>
      </c>
      <c r="D39" s="947" t="s">
        <v>838</v>
      </c>
      <c r="E39" s="947" t="s">
        <v>790</v>
      </c>
    </row>
    <row r="40" spans="1:5" ht="43.2">
      <c r="A40" s="520" t="s">
        <v>258</v>
      </c>
      <c r="B40" s="947" t="s">
        <v>848</v>
      </c>
      <c r="C40" s="947" t="s">
        <v>791</v>
      </c>
      <c r="D40" s="947" t="s">
        <v>839</v>
      </c>
      <c r="E40" s="947" t="s">
        <v>847</v>
      </c>
    </row>
    <row r="41" spans="1:5" ht="57.6">
      <c r="A41" s="520" t="s">
        <v>813</v>
      </c>
      <c r="B41" s="947" t="s">
        <v>792</v>
      </c>
      <c r="C41" s="947" t="s">
        <v>832</v>
      </c>
      <c r="D41" s="947" t="s">
        <v>840</v>
      </c>
      <c r="E41" s="947" t="s">
        <v>645</v>
      </c>
    </row>
    <row r="42" spans="1:5" ht="144">
      <c r="A42" s="520" t="s">
        <v>814</v>
      </c>
      <c r="B42" s="947" t="s">
        <v>831</v>
      </c>
      <c r="D42" s="947" t="s">
        <v>841</v>
      </c>
      <c r="E42" s="947" t="s">
        <v>793</v>
      </c>
    </row>
    <row r="43" spans="1:5" ht="28.8">
      <c r="A43" s="520" t="s">
        <v>259</v>
      </c>
      <c r="B43" s="947" t="s">
        <v>794</v>
      </c>
      <c r="D43" s="947" t="s">
        <v>503</v>
      </c>
      <c r="E43" s="947" t="s">
        <v>709</v>
      </c>
    </row>
    <row r="44" spans="1:5" ht="28.8">
      <c r="A44" s="520" t="s">
        <v>815</v>
      </c>
      <c r="B44" s="947" t="s">
        <v>795</v>
      </c>
      <c r="D44" s="947" t="s">
        <v>568</v>
      </c>
    </row>
    <row r="45" spans="1:5" ht="129.6">
      <c r="A45" s="520" t="s">
        <v>816</v>
      </c>
      <c r="B45" s="947" t="s">
        <v>796</v>
      </c>
      <c r="C45" s="947" t="s">
        <v>797</v>
      </c>
      <c r="D45" s="947" t="s">
        <v>470</v>
      </c>
    </row>
    <row r="46" spans="1:5" ht="28.8">
      <c r="A46" s="520" t="s">
        <v>260</v>
      </c>
      <c r="B46" s="947" t="s">
        <v>798</v>
      </c>
      <c r="C46" s="947" t="s">
        <v>470</v>
      </c>
      <c r="D46" s="947" t="s">
        <v>471</v>
      </c>
    </row>
    <row r="47" spans="1:5">
      <c r="A47" s="520" t="s">
        <v>817</v>
      </c>
      <c r="B47" s="947" t="s">
        <v>715</v>
      </c>
    </row>
    <row r="48" spans="1:5">
      <c r="A48" s="520" t="s">
        <v>818</v>
      </c>
      <c r="B48" s="947" t="s">
        <v>799</v>
      </c>
      <c r="D48" s="947" t="s">
        <v>800</v>
      </c>
    </row>
    <row r="49" spans="1:4">
      <c r="A49" s="520" t="s">
        <v>819</v>
      </c>
      <c r="B49" s="947" t="s">
        <v>801</v>
      </c>
      <c r="C49" s="947" t="s">
        <v>140</v>
      </c>
      <c r="D49" s="947" t="s">
        <v>370</v>
      </c>
    </row>
    <row r="50" spans="1:4" ht="28.8">
      <c r="A50" s="520" t="s">
        <v>235</v>
      </c>
      <c r="B50" s="947" t="s">
        <v>802</v>
      </c>
      <c r="D50" s="947" t="s">
        <v>302</v>
      </c>
    </row>
    <row r="51" spans="1:4">
      <c r="A51" s="520" t="s">
        <v>256</v>
      </c>
      <c r="B51" s="947" t="s">
        <v>803</v>
      </c>
    </row>
    <row r="52" spans="1:4">
      <c r="A52" s="520" t="s">
        <v>234</v>
      </c>
      <c r="B52" s="947" t="s">
        <v>804</v>
      </c>
    </row>
    <row r="53" spans="1:4">
      <c r="A53" s="520" t="s">
        <v>257</v>
      </c>
      <c r="B53" s="947" t="s">
        <v>438</v>
      </c>
      <c r="D53" s="947" t="s">
        <v>438</v>
      </c>
    </row>
    <row r="100" spans="1:4">
      <c r="A100" s="520" t="s">
        <v>850</v>
      </c>
      <c r="B100" s="947" t="s">
        <v>851</v>
      </c>
      <c r="C100" s="947" t="s">
        <v>858</v>
      </c>
      <c r="D100" s="947" t="s">
        <v>859</v>
      </c>
    </row>
    <row r="101" spans="1:4">
      <c r="A101" s="948" t="s">
        <v>265</v>
      </c>
      <c r="B101" s="948" t="s">
        <v>266</v>
      </c>
      <c r="C101" s="535" t="s">
        <v>3</v>
      </c>
      <c r="D101" s="520" t="s">
        <v>255</v>
      </c>
    </row>
    <row r="102" spans="1:4" ht="86.4">
      <c r="A102" s="535" t="s">
        <v>267</v>
      </c>
      <c r="B102" s="947" t="s">
        <v>902</v>
      </c>
      <c r="C102" s="535" t="s">
        <v>3</v>
      </c>
      <c r="D102" s="520" t="s">
        <v>219</v>
      </c>
    </row>
    <row r="103" spans="1:4" ht="86.4">
      <c r="A103" s="535" t="s">
        <v>285</v>
      </c>
      <c r="B103" s="947" t="s">
        <v>902</v>
      </c>
      <c r="C103" s="535" t="s">
        <v>3</v>
      </c>
      <c r="D103" s="520" t="s">
        <v>219</v>
      </c>
    </row>
    <row r="104" spans="1:4" ht="86.4">
      <c r="A104" s="535" t="s">
        <v>286</v>
      </c>
      <c r="B104" s="947" t="s">
        <v>902</v>
      </c>
      <c r="C104" s="535" t="s">
        <v>3</v>
      </c>
      <c r="D104" s="520" t="s">
        <v>219</v>
      </c>
    </row>
    <row r="105" spans="1:4" ht="86.4">
      <c r="A105" s="535" t="s">
        <v>287</v>
      </c>
      <c r="B105" s="947" t="s">
        <v>902</v>
      </c>
      <c r="C105" s="535" t="s">
        <v>3</v>
      </c>
      <c r="D105" s="520" t="s">
        <v>219</v>
      </c>
    </row>
    <row r="106" spans="1:4" ht="86.4">
      <c r="A106" s="535" t="s">
        <v>288</v>
      </c>
      <c r="B106" s="947" t="s">
        <v>902</v>
      </c>
      <c r="C106" s="535" t="s">
        <v>3</v>
      </c>
      <c r="D106" s="520" t="s">
        <v>219</v>
      </c>
    </row>
    <row r="107" spans="1:4">
      <c r="A107" s="520" t="s">
        <v>289</v>
      </c>
      <c r="B107" s="520" t="s">
        <v>852</v>
      </c>
      <c r="C107" s="535" t="s">
        <v>3</v>
      </c>
      <c r="D107" s="520" t="s">
        <v>219</v>
      </c>
    </row>
    <row r="108" spans="1:4">
      <c r="A108" s="520" t="s">
        <v>292</v>
      </c>
      <c r="B108" s="520" t="s">
        <v>852</v>
      </c>
      <c r="C108" s="535" t="s">
        <v>3</v>
      </c>
      <c r="D108" s="520" t="s">
        <v>219</v>
      </c>
    </row>
    <row r="109" spans="1:4">
      <c r="A109" s="520" t="s">
        <v>293</v>
      </c>
      <c r="B109" s="520" t="s">
        <v>852</v>
      </c>
      <c r="C109" s="535" t="s">
        <v>3</v>
      </c>
      <c r="D109" s="520" t="s">
        <v>219</v>
      </c>
    </row>
    <row r="110" spans="1:4">
      <c r="A110" s="520" t="s">
        <v>294</v>
      </c>
      <c r="B110" s="520" t="s">
        <v>852</v>
      </c>
      <c r="C110" s="535" t="s">
        <v>3</v>
      </c>
      <c r="D110" s="520" t="s">
        <v>219</v>
      </c>
    </row>
    <row r="111" spans="1:4">
      <c r="A111" s="520" t="s">
        <v>295</v>
      </c>
      <c r="B111" s="520" t="s">
        <v>852</v>
      </c>
      <c r="C111" s="535" t="s">
        <v>3</v>
      </c>
      <c r="D111" s="520" t="s">
        <v>219</v>
      </c>
    </row>
    <row r="112" spans="1:4">
      <c r="A112" s="520" t="s">
        <v>296</v>
      </c>
      <c r="B112" s="520" t="s">
        <v>852</v>
      </c>
      <c r="C112" s="535" t="s">
        <v>3</v>
      </c>
      <c r="D112" s="520" t="s">
        <v>219</v>
      </c>
    </row>
    <row r="113" spans="1:4">
      <c r="A113" s="520" t="s">
        <v>303</v>
      </c>
      <c r="B113" s="520" t="s">
        <v>853</v>
      </c>
      <c r="C113" s="535" t="s">
        <v>3</v>
      </c>
      <c r="D113" s="520" t="s">
        <v>237</v>
      </c>
    </row>
    <row r="114" spans="1:4">
      <c r="A114" s="520" t="s">
        <v>306</v>
      </c>
      <c r="B114" s="520" t="s">
        <v>853</v>
      </c>
      <c r="C114" s="535" t="s">
        <v>3</v>
      </c>
      <c r="D114" s="520" t="s">
        <v>237</v>
      </c>
    </row>
    <row r="115" spans="1:4">
      <c r="A115" s="520" t="s">
        <v>307</v>
      </c>
      <c r="B115" s="520" t="s">
        <v>853</v>
      </c>
      <c r="C115" s="535" t="s">
        <v>3</v>
      </c>
      <c r="D115" s="520" t="s">
        <v>237</v>
      </c>
    </row>
    <row r="116" spans="1:4">
      <c r="A116" s="520" t="s">
        <v>308</v>
      </c>
      <c r="B116" s="520" t="s">
        <v>853</v>
      </c>
      <c r="C116" s="535" t="s">
        <v>3</v>
      </c>
      <c r="D116" s="520" t="s">
        <v>237</v>
      </c>
    </row>
    <row r="117" spans="1:4">
      <c r="A117" s="520" t="s">
        <v>309</v>
      </c>
      <c r="B117" s="520" t="s">
        <v>853</v>
      </c>
      <c r="C117" s="535" t="s">
        <v>3</v>
      </c>
      <c r="D117" s="520" t="s">
        <v>237</v>
      </c>
    </row>
    <row r="118" spans="1:4">
      <c r="A118" s="520" t="s">
        <v>310</v>
      </c>
      <c r="B118" s="520" t="s">
        <v>853</v>
      </c>
      <c r="C118" s="535" t="s">
        <v>3</v>
      </c>
      <c r="D118" s="520" t="s">
        <v>237</v>
      </c>
    </row>
    <row r="119" spans="1:4">
      <c r="A119" s="520" t="s">
        <v>311</v>
      </c>
      <c r="B119" s="520" t="s">
        <v>312</v>
      </c>
      <c r="C119" s="535" t="s">
        <v>3</v>
      </c>
      <c r="D119" s="520" t="s">
        <v>237</v>
      </c>
    </row>
    <row r="120" spans="1:4">
      <c r="A120" s="520" t="s">
        <v>313</v>
      </c>
      <c r="B120" s="520" t="s">
        <v>312</v>
      </c>
      <c r="C120" s="535" t="s">
        <v>3</v>
      </c>
      <c r="D120" s="520" t="s">
        <v>237</v>
      </c>
    </row>
    <row r="121" spans="1:4">
      <c r="A121" s="520" t="s">
        <v>315</v>
      </c>
      <c r="B121" s="520" t="s">
        <v>854</v>
      </c>
      <c r="C121" s="535" t="s">
        <v>3</v>
      </c>
      <c r="D121" s="520" t="s">
        <v>237</v>
      </c>
    </row>
    <row r="122" spans="1:4" ht="28.8">
      <c r="A122" s="534" t="s">
        <v>317</v>
      </c>
      <c r="B122" s="949" t="s">
        <v>855</v>
      </c>
      <c r="C122" s="535" t="s">
        <v>3</v>
      </c>
      <c r="D122" s="520" t="s">
        <v>237</v>
      </c>
    </row>
    <row r="123" spans="1:4" ht="28.8">
      <c r="A123" s="534" t="s">
        <v>321</v>
      </c>
      <c r="B123" s="949" t="s">
        <v>855</v>
      </c>
      <c r="C123" s="535" t="s">
        <v>3</v>
      </c>
      <c r="D123" s="520" t="s">
        <v>237</v>
      </c>
    </row>
    <row r="124" spans="1:4" ht="28.8">
      <c r="A124" s="534" t="s">
        <v>322</v>
      </c>
      <c r="B124" s="949" t="s">
        <v>855</v>
      </c>
      <c r="C124" s="535" t="s">
        <v>3</v>
      </c>
      <c r="D124" s="520" t="s">
        <v>237</v>
      </c>
    </row>
    <row r="125" spans="1:4" ht="28.8">
      <c r="A125" s="534" t="s">
        <v>323</v>
      </c>
      <c r="B125" s="949" t="s">
        <v>855</v>
      </c>
      <c r="C125" s="535" t="s">
        <v>3</v>
      </c>
      <c r="D125" s="520" t="s">
        <v>237</v>
      </c>
    </row>
    <row r="126" spans="1:4" ht="28.8">
      <c r="A126" s="534" t="s">
        <v>324</v>
      </c>
      <c r="B126" s="949" t="s">
        <v>855</v>
      </c>
      <c r="C126" s="535" t="s">
        <v>3</v>
      </c>
      <c r="D126" s="520" t="s">
        <v>237</v>
      </c>
    </row>
    <row r="127" spans="1:4" ht="28.8">
      <c r="A127" s="534" t="s">
        <v>325</v>
      </c>
      <c r="B127" s="949" t="s">
        <v>855</v>
      </c>
      <c r="C127" s="535" t="s">
        <v>3</v>
      </c>
      <c r="D127" s="520" t="s">
        <v>237</v>
      </c>
    </row>
    <row r="128" spans="1:4">
      <c r="A128" s="520" t="s">
        <v>326</v>
      </c>
      <c r="B128" s="520" t="s">
        <v>327</v>
      </c>
      <c r="C128" s="535" t="s">
        <v>3</v>
      </c>
      <c r="D128" s="520" t="s">
        <v>238</v>
      </c>
    </row>
    <row r="129" spans="1:4" ht="28.8">
      <c r="A129" s="520" t="s">
        <v>328</v>
      </c>
      <c r="B129" s="947" t="s">
        <v>856</v>
      </c>
      <c r="C129" s="535" t="s">
        <v>3</v>
      </c>
      <c r="D129" s="520" t="s">
        <v>239</v>
      </c>
    </row>
    <row r="130" spans="1:4" ht="28.8">
      <c r="A130" s="520" t="s">
        <v>333</v>
      </c>
      <c r="B130" s="947" t="s">
        <v>856</v>
      </c>
      <c r="C130" s="535" t="s">
        <v>3</v>
      </c>
      <c r="D130" s="520" t="s">
        <v>239</v>
      </c>
    </row>
    <row r="131" spans="1:4" ht="28.8">
      <c r="A131" s="520" t="s">
        <v>334</v>
      </c>
      <c r="B131" s="947" t="s">
        <v>856</v>
      </c>
      <c r="C131" s="535" t="s">
        <v>3</v>
      </c>
      <c r="D131" s="520" t="s">
        <v>239</v>
      </c>
    </row>
    <row r="132" spans="1:4" ht="28.8">
      <c r="A132" s="520" t="s">
        <v>335</v>
      </c>
      <c r="B132" s="947" t="s">
        <v>856</v>
      </c>
      <c r="C132" s="535" t="s">
        <v>3</v>
      </c>
      <c r="D132" s="520" t="s">
        <v>239</v>
      </c>
    </row>
    <row r="133" spans="1:4">
      <c r="A133" s="520" t="s">
        <v>338</v>
      </c>
      <c r="B133" s="520" t="s">
        <v>282</v>
      </c>
      <c r="C133" s="535" t="s">
        <v>3</v>
      </c>
      <c r="D133" s="520" t="s">
        <v>239</v>
      </c>
    </row>
    <row r="134" spans="1:4">
      <c r="A134" s="520" t="s">
        <v>339</v>
      </c>
      <c r="B134" s="520" t="s">
        <v>282</v>
      </c>
      <c r="C134" s="535" t="s">
        <v>3</v>
      </c>
      <c r="D134" s="520" t="s">
        <v>239</v>
      </c>
    </row>
    <row r="135" spans="1:4">
      <c r="A135" s="520" t="s">
        <v>340</v>
      </c>
      <c r="B135" s="520" t="s">
        <v>282</v>
      </c>
      <c r="C135" s="535" t="s">
        <v>3</v>
      </c>
      <c r="D135" s="520" t="s">
        <v>239</v>
      </c>
    </row>
    <row r="136" spans="1:4">
      <c r="A136" s="520" t="s">
        <v>343</v>
      </c>
      <c r="B136" s="947" t="s">
        <v>857</v>
      </c>
      <c r="C136" s="535" t="s">
        <v>3</v>
      </c>
      <c r="D136" s="520" t="s">
        <v>240</v>
      </c>
    </row>
    <row r="137" spans="1:4">
      <c r="A137" s="520" t="s">
        <v>347</v>
      </c>
      <c r="B137" s="947" t="s">
        <v>857</v>
      </c>
      <c r="C137" s="535" t="s">
        <v>3</v>
      </c>
      <c r="D137" s="520" t="s">
        <v>240</v>
      </c>
    </row>
    <row r="138" spans="1:4" ht="43.2">
      <c r="A138" s="534" t="s">
        <v>350</v>
      </c>
      <c r="B138" s="947" t="s">
        <v>860</v>
      </c>
      <c r="C138" s="535" t="s">
        <v>3</v>
      </c>
      <c r="D138" s="520" t="s">
        <v>241</v>
      </c>
    </row>
    <row r="139" spans="1:4" ht="43.2">
      <c r="A139" s="534" t="s">
        <v>371</v>
      </c>
      <c r="B139" s="947" t="s">
        <v>860</v>
      </c>
      <c r="C139" s="535" t="s">
        <v>3</v>
      </c>
      <c r="D139" s="520" t="s">
        <v>241</v>
      </c>
    </row>
    <row r="140" spans="1:4" ht="43.2">
      <c r="A140" s="534" t="s">
        <v>372</v>
      </c>
      <c r="B140" s="947" t="s">
        <v>860</v>
      </c>
      <c r="C140" s="535" t="s">
        <v>3</v>
      </c>
      <c r="D140" s="520" t="s">
        <v>241</v>
      </c>
    </row>
    <row r="141" spans="1:4" ht="43.2">
      <c r="A141" s="534" t="s">
        <v>373</v>
      </c>
      <c r="B141" s="947" t="s">
        <v>860</v>
      </c>
      <c r="C141" s="535" t="s">
        <v>3</v>
      </c>
      <c r="D141" s="520" t="s">
        <v>241</v>
      </c>
    </row>
    <row r="142" spans="1:4" ht="43.2">
      <c r="A142" s="534" t="s">
        <v>374</v>
      </c>
      <c r="B142" s="947" t="s">
        <v>860</v>
      </c>
      <c r="C142" s="535" t="s">
        <v>3</v>
      </c>
      <c r="D142" s="520" t="s">
        <v>241</v>
      </c>
    </row>
    <row r="143" spans="1:4">
      <c r="A143" s="520" t="s">
        <v>384</v>
      </c>
      <c r="B143" s="520" t="s">
        <v>385</v>
      </c>
      <c r="C143" s="950" t="s">
        <v>3</v>
      </c>
      <c r="D143" s="520" t="s">
        <v>242</v>
      </c>
    </row>
    <row r="144" spans="1:4">
      <c r="A144" s="520" t="s">
        <v>387</v>
      </c>
      <c r="B144" s="520" t="s">
        <v>385</v>
      </c>
      <c r="C144" s="950" t="s">
        <v>3</v>
      </c>
      <c r="D144" s="520" t="s">
        <v>242</v>
      </c>
    </row>
    <row r="145" spans="1:4">
      <c r="A145" s="520" t="s">
        <v>388</v>
      </c>
      <c r="B145" s="520" t="s">
        <v>385</v>
      </c>
      <c r="C145" s="950" t="s">
        <v>3</v>
      </c>
      <c r="D145" s="520" t="s">
        <v>242</v>
      </c>
    </row>
    <row r="146" spans="1:4">
      <c r="A146" s="520" t="s">
        <v>389</v>
      </c>
      <c r="B146" s="520" t="s">
        <v>385</v>
      </c>
      <c r="C146" s="950" t="s">
        <v>3</v>
      </c>
      <c r="D146" s="520" t="s">
        <v>242</v>
      </c>
    </row>
    <row r="147" spans="1:4">
      <c r="A147" s="520" t="s">
        <v>390</v>
      </c>
      <c r="B147" s="520" t="s">
        <v>385</v>
      </c>
      <c r="C147" s="950" t="s">
        <v>3</v>
      </c>
      <c r="D147" s="520" t="s">
        <v>242</v>
      </c>
    </row>
    <row r="148" spans="1:4">
      <c r="A148" s="520" t="s">
        <v>358</v>
      </c>
      <c r="B148" s="520" t="s">
        <v>861</v>
      </c>
      <c r="C148" s="950" t="s">
        <v>3</v>
      </c>
      <c r="D148" s="520" t="s">
        <v>244</v>
      </c>
    </row>
    <row r="149" spans="1:4">
      <c r="A149" s="520" t="s">
        <v>862</v>
      </c>
      <c r="B149" s="520" t="s">
        <v>400</v>
      </c>
      <c r="C149" s="950" t="s">
        <v>3</v>
      </c>
      <c r="D149" s="520" t="s">
        <v>241</v>
      </c>
    </row>
    <row r="150" spans="1:4">
      <c r="A150" s="520" t="s">
        <v>406</v>
      </c>
      <c r="B150" s="520" t="s">
        <v>863</v>
      </c>
      <c r="C150" s="950" t="s">
        <v>3</v>
      </c>
      <c r="D150" s="520" t="s">
        <v>248</v>
      </c>
    </row>
    <row r="151" spans="1:4">
      <c r="A151" s="520" t="s">
        <v>408</v>
      </c>
      <c r="B151" s="520" t="s">
        <v>863</v>
      </c>
      <c r="C151" s="950" t="s">
        <v>3</v>
      </c>
      <c r="D151" s="520" t="s">
        <v>248</v>
      </c>
    </row>
    <row r="152" spans="1:4">
      <c r="A152" s="520" t="s">
        <v>409</v>
      </c>
      <c r="B152" s="520" t="s">
        <v>863</v>
      </c>
      <c r="C152" s="950" t="s">
        <v>3</v>
      </c>
      <c r="D152" s="520" t="s">
        <v>248</v>
      </c>
    </row>
    <row r="153" spans="1:4">
      <c r="A153" s="520" t="s">
        <v>410</v>
      </c>
      <c r="B153" s="520" t="s">
        <v>305</v>
      </c>
      <c r="C153" s="950" t="s">
        <v>3</v>
      </c>
      <c r="D153" s="520" t="s">
        <v>249</v>
      </c>
    </row>
    <row r="154" spans="1:4">
      <c r="A154" s="520" t="s">
        <v>414</v>
      </c>
      <c r="B154" s="520" t="s">
        <v>305</v>
      </c>
      <c r="C154" s="950" t="s">
        <v>3</v>
      </c>
      <c r="D154" s="520" t="s">
        <v>249</v>
      </c>
    </row>
    <row r="155" spans="1:4">
      <c r="A155" s="520" t="s">
        <v>415</v>
      </c>
      <c r="B155" s="520" t="s">
        <v>305</v>
      </c>
      <c r="C155" s="950" t="s">
        <v>3</v>
      </c>
      <c r="D155" s="520" t="s">
        <v>249</v>
      </c>
    </row>
    <row r="156" spans="1:4" ht="72">
      <c r="A156" s="534" t="s">
        <v>417</v>
      </c>
      <c r="B156" s="947" t="s">
        <v>884</v>
      </c>
      <c r="C156" s="950" t="s">
        <v>3</v>
      </c>
      <c r="D156" s="520" t="s">
        <v>250</v>
      </c>
    </row>
    <row r="157" spans="1:4" ht="72">
      <c r="A157" s="534" t="s">
        <v>426</v>
      </c>
      <c r="B157" s="947" t="s">
        <v>864</v>
      </c>
      <c r="C157" s="950" t="s">
        <v>3</v>
      </c>
      <c r="D157" s="520" t="s">
        <v>250</v>
      </c>
    </row>
    <row r="158" spans="1:4" ht="72">
      <c r="A158" s="534" t="s">
        <v>427</v>
      </c>
      <c r="B158" s="947" t="s">
        <v>864</v>
      </c>
      <c r="C158" s="950" t="s">
        <v>3</v>
      </c>
      <c r="D158" s="520" t="s">
        <v>250</v>
      </c>
    </row>
    <row r="159" spans="1:4" ht="72">
      <c r="A159" s="534" t="s">
        <v>428</v>
      </c>
      <c r="B159" s="947" t="s">
        <v>864</v>
      </c>
      <c r="C159" s="950" t="s">
        <v>3</v>
      </c>
      <c r="D159" s="520" t="s">
        <v>250</v>
      </c>
    </row>
    <row r="160" spans="1:4" ht="72">
      <c r="A160" s="534" t="s">
        <v>429</v>
      </c>
      <c r="B160" s="947" t="s">
        <v>864</v>
      </c>
      <c r="C160" s="950" t="s">
        <v>3</v>
      </c>
      <c r="D160" s="520" t="s">
        <v>250</v>
      </c>
    </row>
    <row r="161" spans="1:4" ht="72">
      <c r="A161" s="534" t="s">
        <v>430</v>
      </c>
      <c r="B161" s="947" t="s">
        <v>864</v>
      </c>
      <c r="C161" s="950" t="s">
        <v>3</v>
      </c>
      <c r="D161" s="520" t="s">
        <v>250</v>
      </c>
    </row>
    <row r="162" spans="1:4" ht="72">
      <c r="A162" s="534" t="s">
        <v>431</v>
      </c>
      <c r="B162" s="947" t="s">
        <v>864</v>
      </c>
      <c r="C162" s="950" t="s">
        <v>3</v>
      </c>
      <c r="D162" s="520" t="s">
        <v>250</v>
      </c>
    </row>
    <row r="163" spans="1:4">
      <c r="A163" s="520" t="s">
        <v>432</v>
      </c>
      <c r="B163" s="947" t="s">
        <v>865</v>
      </c>
      <c r="C163" s="950" t="s">
        <v>3</v>
      </c>
      <c r="D163" s="520" t="s">
        <v>251</v>
      </c>
    </row>
    <row r="164" spans="1:4">
      <c r="A164" s="520" t="s">
        <v>435</v>
      </c>
      <c r="B164" s="947" t="s">
        <v>886</v>
      </c>
      <c r="C164" s="950" t="s">
        <v>3</v>
      </c>
      <c r="D164" s="520" t="s">
        <v>251</v>
      </c>
    </row>
    <row r="165" spans="1:4">
      <c r="A165" s="520" t="s">
        <v>444</v>
      </c>
      <c r="B165" s="520" t="s">
        <v>380</v>
      </c>
      <c r="C165" s="950" t="s">
        <v>3</v>
      </c>
      <c r="D165" s="520" t="s">
        <v>253</v>
      </c>
    </row>
    <row r="166" spans="1:4">
      <c r="A166" s="520" t="s">
        <v>446</v>
      </c>
      <c r="B166" s="520" t="s">
        <v>380</v>
      </c>
      <c r="C166" s="950" t="s">
        <v>3</v>
      </c>
      <c r="D166" s="520" t="s">
        <v>253</v>
      </c>
    </row>
    <row r="167" spans="1:4" ht="28.8">
      <c r="A167" s="534" t="s">
        <v>448</v>
      </c>
      <c r="B167" s="947" t="s">
        <v>866</v>
      </c>
      <c r="C167" s="950" t="s">
        <v>3</v>
      </c>
      <c r="D167" s="520" t="s">
        <v>254</v>
      </c>
    </row>
    <row r="168" spans="1:4" ht="28.8">
      <c r="A168" s="534" t="s">
        <v>452</v>
      </c>
      <c r="B168" s="947" t="s">
        <v>866</v>
      </c>
      <c r="C168" s="950" t="s">
        <v>3</v>
      </c>
      <c r="D168" s="520" t="s">
        <v>254</v>
      </c>
    </row>
    <row r="169" spans="1:4" ht="28.8">
      <c r="A169" s="534" t="s">
        <v>453</v>
      </c>
      <c r="B169" s="947" t="s">
        <v>866</v>
      </c>
      <c r="C169" s="950" t="s">
        <v>3</v>
      </c>
      <c r="D169" s="520" t="s">
        <v>254</v>
      </c>
    </row>
    <row r="170" spans="1:4" ht="28.8">
      <c r="A170" s="534" t="s">
        <v>454</v>
      </c>
      <c r="B170" s="947" t="s">
        <v>866</v>
      </c>
      <c r="C170" s="950" t="s">
        <v>3</v>
      </c>
      <c r="D170" s="520" t="s">
        <v>254</v>
      </c>
    </row>
    <row r="171" spans="1:4" ht="28.8">
      <c r="A171" s="534" t="s">
        <v>455</v>
      </c>
      <c r="B171" s="947" t="s">
        <v>866</v>
      </c>
      <c r="C171" s="950" t="s">
        <v>3</v>
      </c>
      <c r="D171" s="520" t="s">
        <v>254</v>
      </c>
    </row>
    <row r="172" spans="1:4" ht="28.8">
      <c r="A172" s="534" t="s">
        <v>456</v>
      </c>
      <c r="B172" s="947" t="s">
        <v>866</v>
      </c>
      <c r="C172" s="520" t="s">
        <v>3</v>
      </c>
      <c r="D172" s="520" t="s">
        <v>254</v>
      </c>
    </row>
    <row r="173" spans="1:4">
      <c r="A173" s="520" t="s">
        <v>457</v>
      </c>
      <c r="B173" s="520" t="s">
        <v>305</v>
      </c>
      <c r="C173" s="520" t="s">
        <v>3</v>
      </c>
      <c r="D173" s="520" t="s">
        <v>254</v>
      </c>
    </row>
    <row r="174" spans="1:4" ht="28.8">
      <c r="A174" s="520" t="s">
        <v>462</v>
      </c>
      <c r="B174" s="947" t="s">
        <v>867</v>
      </c>
      <c r="C174" s="520" t="s">
        <v>3</v>
      </c>
      <c r="D174" s="520" t="s">
        <v>233</v>
      </c>
    </row>
    <row r="175" spans="1:4" ht="28.8">
      <c r="A175" s="520" t="s">
        <v>472</v>
      </c>
      <c r="B175" s="947" t="s">
        <v>867</v>
      </c>
      <c r="C175" s="520" t="s">
        <v>3</v>
      </c>
      <c r="D175" s="520" t="s">
        <v>233</v>
      </c>
    </row>
    <row r="176" spans="1:4" ht="28.8">
      <c r="A176" s="520" t="s">
        <v>473</v>
      </c>
      <c r="B176" s="947" t="s">
        <v>867</v>
      </c>
      <c r="C176" s="520" t="s">
        <v>3</v>
      </c>
      <c r="D176" s="520" t="s">
        <v>233</v>
      </c>
    </row>
    <row r="177" spans="1:4">
      <c r="A177" s="520" t="s">
        <v>475</v>
      </c>
      <c r="B177" s="520" t="s">
        <v>868</v>
      </c>
      <c r="C177" s="520" t="s">
        <v>3</v>
      </c>
      <c r="D177" s="520" t="s">
        <v>228</v>
      </c>
    </row>
    <row r="178" spans="1:4">
      <c r="A178" s="520" t="s">
        <v>478</v>
      </c>
      <c r="B178" s="520" t="s">
        <v>868</v>
      </c>
      <c r="C178" s="520" t="s">
        <v>3</v>
      </c>
      <c r="D178" s="520" t="s">
        <v>228</v>
      </c>
    </row>
    <row r="179" spans="1:4">
      <c r="A179" s="520" t="s">
        <v>479</v>
      </c>
      <c r="B179" s="520" t="s">
        <v>868</v>
      </c>
      <c r="C179" s="520" t="s">
        <v>3</v>
      </c>
      <c r="D179" s="520" t="s">
        <v>228</v>
      </c>
    </row>
    <row r="180" spans="1:4">
      <c r="A180" s="520" t="s">
        <v>480</v>
      </c>
      <c r="B180" s="520" t="s">
        <v>869</v>
      </c>
      <c r="C180" s="520" t="s">
        <v>3</v>
      </c>
      <c r="D180" s="520" t="s">
        <v>228</v>
      </c>
    </row>
    <row r="181" spans="1:4">
      <c r="A181" s="520" t="s">
        <v>481</v>
      </c>
      <c r="B181" s="520" t="s">
        <v>464</v>
      </c>
      <c r="C181" s="520" t="s">
        <v>3</v>
      </c>
      <c r="D181" s="520" t="s">
        <v>228</v>
      </c>
    </row>
    <row r="182" spans="1:4">
      <c r="A182" s="520" t="s">
        <v>482</v>
      </c>
      <c r="B182" s="520" t="s">
        <v>870</v>
      </c>
      <c r="C182" s="520" t="s">
        <v>3</v>
      </c>
      <c r="D182" s="520" t="s">
        <v>220</v>
      </c>
    </row>
    <row r="183" spans="1:4">
      <c r="A183" s="520" t="s">
        <v>484</v>
      </c>
      <c r="B183" s="520" t="s">
        <v>870</v>
      </c>
      <c r="C183" s="520" t="s">
        <v>3</v>
      </c>
      <c r="D183" s="520" t="s">
        <v>220</v>
      </c>
    </row>
    <row r="184" spans="1:4">
      <c r="A184" s="520" t="s">
        <v>485</v>
      </c>
      <c r="B184" s="520" t="s">
        <v>290</v>
      </c>
      <c r="C184" s="520" t="s">
        <v>3</v>
      </c>
      <c r="D184" s="520" t="s">
        <v>220</v>
      </c>
    </row>
    <row r="185" spans="1:4">
      <c r="A185" s="520" t="s">
        <v>487</v>
      </c>
      <c r="B185" s="520" t="s">
        <v>489</v>
      </c>
      <c r="C185" s="520" t="s">
        <v>3</v>
      </c>
      <c r="D185" s="520" t="s">
        <v>221</v>
      </c>
    </row>
    <row r="186" spans="1:4">
      <c r="A186" s="520" t="s">
        <v>490</v>
      </c>
      <c r="B186" s="520" t="s">
        <v>489</v>
      </c>
      <c r="C186" s="520" t="s">
        <v>3</v>
      </c>
      <c r="D186" s="520" t="s">
        <v>221</v>
      </c>
    </row>
    <row r="187" spans="1:4">
      <c r="A187" s="520" t="s">
        <v>491</v>
      </c>
      <c r="B187" s="520" t="s">
        <v>489</v>
      </c>
      <c r="C187" s="520" t="s">
        <v>3</v>
      </c>
      <c r="D187" s="520" t="s">
        <v>221</v>
      </c>
    </row>
    <row r="188" spans="1:4">
      <c r="A188" s="520" t="s">
        <v>492</v>
      </c>
      <c r="B188" s="520" t="s">
        <v>489</v>
      </c>
      <c r="C188" s="520" t="s">
        <v>3</v>
      </c>
      <c r="D188" s="520" t="s">
        <v>221</v>
      </c>
    </row>
    <row r="189" spans="1:4">
      <c r="A189" s="520" t="s">
        <v>493</v>
      </c>
      <c r="B189" s="520" t="s">
        <v>489</v>
      </c>
      <c r="C189" s="520" t="s">
        <v>3</v>
      </c>
      <c r="D189" s="520" t="s">
        <v>221</v>
      </c>
    </row>
    <row r="190" spans="1:4" ht="28.8">
      <c r="A190" s="534" t="s">
        <v>494</v>
      </c>
      <c r="B190" s="951" t="s">
        <v>871</v>
      </c>
      <c r="C190" s="534" t="s">
        <v>3</v>
      </c>
      <c r="D190" s="534" t="s">
        <v>229</v>
      </c>
    </row>
    <row r="191" spans="1:4" ht="28.8">
      <c r="A191" s="534" t="s">
        <v>500</v>
      </c>
      <c r="B191" s="951" t="s">
        <v>871</v>
      </c>
      <c r="C191" s="534" t="s">
        <v>3</v>
      </c>
      <c r="D191" s="534" t="s">
        <v>229</v>
      </c>
    </row>
    <row r="192" spans="1:4">
      <c r="A192" s="520" t="s">
        <v>502</v>
      </c>
      <c r="B192" s="520" t="s">
        <v>305</v>
      </c>
      <c r="C192" s="534" t="s">
        <v>3</v>
      </c>
      <c r="D192" s="534" t="s">
        <v>229</v>
      </c>
    </row>
    <row r="193" spans="1:4">
      <c r="A193" s="520" t="s">
        <v>507</v>
      </c>
      <c r="B193" s="951" t="s">
        <v>872</v>
      </c>
      <c r="C193" s="534" t="s">
        <v>3</v>
      </c>
      <c r="D193" s="534" t="s">
        <v>222</v>
      </c>
    </row>
    <row r="194" spans="1:4">
      <c r="A194" s="520" t="s">
        <v>509</v>
      </c>
      <c r="B194" s="951" t="s">
        <v>872</v>
      </c>
      <c r="C194" s="534" t="s">
        <v>3</v>
      </c>
      <c r="D194" s="534" t="s">
        <v>222</v>
      </c>
    </row>
    <row r="195" spans="1:4">
      <c r="A195" s="520" t="s">
        <v>510</v>
      </c>
      <c r="B195" s="951" t="s">
        <v>872</v>
      </c>
      <c r="C195" s="534" t="s">
        <v>3</v>
      </c>
      <c r="D195" s="534" t="s">
        <v>222</v>
      </c>
    </row>
    <row r="196" spans="1:4">
      <c r="A196" s="520" t="s">
        <v>511</v>
      </c>
      <c r="B196" s="951" t="s">
        <v>872</v>
      </c>
      <c r="C196" s="534" t="s">
        <v>3</v>
      </c>
      <c r="D196" s="534" t="s">
        <v>222</v>
      </c>
    </row>
    <row r="197" spans="1:4" ht="43.2">
      <c r="A197" s="534" t="s">
        <v>514</v>
      </c>
      <c r="B197" s="947" t="s">
        <v>873</v>
      </c>
      <c r="C197" s="534" t="s">
        <v>3</v>
      </c>
      <c r="D197" s="534" t="s">
        <v>223</v>
      </c>
    </row>
    <row r="198" spans="1:4" ht="43.2">
      <c r="A198" s="534" t="s">
        <v>519</v>
      </c>
      <c r="B198" s="947" t="s">
        <v>873</v>
      </c>
      <c r="C198" s="534" t="s">
        <v>3</v>
      </c>
      <c r="D198" s="534" t="s">
        <v>223</v>
      </c>
    </row>
    <row r="199" spans="1:4" ht="43.2">
      <c r="A199" s="534" t="s">
        <v>520</v>
      </c>
      <c r="B199" s="947" t="s">
        <v>873</v>
      </c>
      <c r="C199" s="534" t="s">
        <v>3</v>
      </c>
      <c r="D199" s="534" t="s">
        <v>223</v>
      </c>
    </row>
    <row r="200" spans="1:4" ht="43.2">
      <c r="A200" s="534" t="s">
        <v>521</v>
      </c>
      <c r="B200" s="947" t="s">
        <v>873</v>
      </c>
      <c r="C200" s="534" t="s">
        <v>3</v>
      </c>
      <c r="D200" s="534" t="s">
        <v>223</v>
      </c>
    </row>
    <row r="201" spans="1:4">
      <c r="A201" s="520" t="s">
        <v>508</v>
      </c>
      <c r="B201" s="520" t="s">
        <v>525</v>
      </c>
      <c r="C201" s="534" t="s">
        <v>3</v>
      </c>
      <c r="D201" s="534" t="s">
        <v>222</v>
      </c>
    </row>
    <row r="202" spans="1:4">
      <c r="A202" s="520" t="s">
        <v>526</v>
      </c>
      <c r="B202" s="520" t="s">
        <v>527</v>
      </c>
      <c r="C202" s="534" t="s">
        <v>3</v>
      </c>
      <c r="D202" s="520" t="s">
        <v>230</v>
      </c>
    </row>
    <row r="203" spans="1:4">
      <c r="A203" s="520" t="s">
        <v>528</v>
      </c>
      <c r="B203" s="520" t="s">
        <v>527</v>
      </c>
      <c r="C203" s="534" t="s">
        <v>3</v>
      </c>
      <c r="D203" s="520" t="s">
        <v>230</v>
      </c>
    </row>
    <row r="204" spans="1:4">
      <c r="A204" s="520" t="s">
        <v>529</v>
      </c>
      <c r="B204" s="520" t="s">
        <v>527</v>
      </c>
      <c r="C204" s="534" t="s">
        <v>3</v>
      </c>
      <c r="D204" s="520" t="s">
        <v>230</v>
      </c>
    </row>
    <row r="205" spans="1:4">
      <c r="A205" s="520" t="s">
        <v>535</v>
      </c>
      <c r="B205" s="520" t="s">
        <v>536</v>
      </c>
      <c r="C205" s="534" t="s">
        <v>3</v>
      </c>
      <c r="D205" s="520" t="s">
        <v>224</v>
      </c>
    </row>
    <row r="206" spans="1:4">
      <c r="A206" s="520" t="s">
        <v>537</v>
      </c>
      <c r="B206" s="520" t="s">
        <v>536</v>
      </c>
      <c r="C206" s="534" t="s">
        <v>3</v>
      </c>
      <c r="D206" s="520" t="s">
        <v>224</v>
      </c>
    </row>
    <row r="207" spans="1:4">
      <c r="A207" s="520" t="s">
        <v>542</v>
      </c>
      <c r="B207" s="520" t="s">
        <v>543</v>
      </c>
      <c r="C207" s="534" t="s">
        <v>3</v>
      </c>
      <c r="D207" s="520" t="s">
        <v>241</v>
      </c>
    </row>
    <row r="208" spans="1:4">
      <c r="A208" s="520" t="s">
        <v>17</v>
      </c>
      <c r="B208" s="520" t="s">
        <v>544</v>
      </c>
      <c r="C208" s="534" t="s">
        <v>3</v>
      </c>
      <c r="D208" s="520" t="s">
        <v>225</v>
      </c>
    </row>
    <row r="209" spans="1:4" ht="28.8">
      <c r="A209" s="534" t="s">
        <v>545</v>
      </c>
      <c r="B209" s="951" t="s">
        <v>874</v>
      </c>
      <c r="C209" s="534" t="s">
        <v>3</v>
      </c>
      <c r="D209" s="534" t="s">
        <v>231</v>
      </c>
    </row>
    <row r="210" spans="1:4" ht="28.8">
      <c r="A210" s="534" t="s">
        <v>550</v>
      </c>
      <c r="B210" s="951" t="s">
        <v>874</v>
      </c>
      <c r="C210" s="534" t="s">
        <v>3</v>
      </c>
      <c r="D210" s="534" t="s">
        <v>231</v>
      </c>
    </row>
    <row r="211" spans="1:4" ht="28.8">
      <c r="A211" s="534" t="s">
        <v>551</v>
      </c>
      <c r="B211" s="951" t="s">
        <v>874</v>
      </c>
      <c r="C211" s="534" t="s">
        <v>3</v>
      </c>
      <c r="D211" s="534" t="s">
        <v>231</v>
      </c>
    </row>
    <row r="212" spans="1:4" ht="28.8">
      <c r="A212" s="534" t="s">
        <v>561</v>
      </c>
      <c r="B212" s="951" t="s">
        <v>875</v>
      </c>
      <c r="C212" s="534" t="s">
        <v>3</v>
      </c>
      <c r="D212" s="534" t="s">
        <v>226</v>
      </c>
    </row>
    <row r="213" spans="1:4" ht="28.8">
      <c r="A213" s="534" t="s">
        <v>570</v>
      </c>
      <c r="B213" s="951" t="s">
        <v>875</v>
      </c>
      <c r="C213" s="534" t="s">
        <v>3</v>
      </c>
      <c r="D213" s="534" t="s">
        <v>226</v>
      </c>
    </row>
    <row r="214" spans="1:4" ht="28.8">
      <c r="A214" s="534" t="s">
        <v>571</v>
      </c>
      <c r="B214" s="951" t="s">
        <v>875</v>
      </c>
      <c r="C214" s="534" t="s">
        <v>3</v>
      </c>
      <c r="D214" s="534" t="s">
        <v>226</v>
      </c>
    </row>
    <row r="215" spans="1:4" ht="28.8">
      <c r="A215" s="534" t="s">
        <v>572</v>
      </c>
      <c r="B215" s="951" t="s">
        <v>875</v>
      </c>
      <c r="C215" s="534" t="s">
        <v>3</v>
      </c>
      <c r="D215" s="534" t="s">
        <v>226</v>
      </c>
    </row>
    <row r="216" spans="1:4" ht="28.8">
      <c r="A216" s="534" t="s">
        <v>573</v>
      </c>
      <c r="B216" s="951" t="s">
        <v>875</v>
      </c>
      <c r="C216" s="534" t="s">
        <v>3</v>
      </c>
      <c r="D216" s="534" t="s">
        <v>226</v>
      </c>
    </row>
    <row r="217" spans="1:4" ht="28.8">
      <c r="A217" s="534" t="s">
        <v>574</v>
      </c>
      <c r="B217" s="951" t="s">
        <v>875</v>
      </c>
      <c r="C217" s="534" t="s">
        <v>3</v>
      </c>
      <c r="D217" s="534" t="s">
        <v>226</v>
      </c>
    </row>
    <row r="218" spans="1:4">
      <c r="A218" s="520" t="s">
        <v>576</v>
      </c>
      <c r="B218" s="520" t="s">
        <v>577</v>
      </c>
      <c r="C218" s="534" t="s">
        <v>3</v>
      </c>
      <c r="D218" s="534" t="s">
        <v>228</v>
      </c>
    </row>
    <row r="219" spans="1:4">
      <c r="A219" s="520" t="s">
        <v>469</v>
      </c>
      <c r="B219" s="520" t="s">
        <v>869</v>
      </c>
      <c r="C219" s="534" t="s">
        <v>3</v>
      </c>
      <c r="D219" s="520" t="s">
        <v>233</v>
      </c>
    </row>
    <row r="220" spans="1:4">
      <c r="A220" s="520" t="s">
        <v>583</v>
      </c>
      <c r="B220" s="520" t="s">
        <v>876</v>
      </c>
      <c r="C220" s="534" t="s">
        <v>3</v>
      </c>
      <c r="D220" s="520" t="s">
        <v>227</v>
      </c>
    </row>
    <row r="221" spans="1:4">
      <c r="A221" s="520" t="s">
        <v>588</v>
      </c>
      <c r="B221" s="520" t="s">
        <v>876</v>
      </c>
      <c r="C221" s="534" t="s">
        <v>3</v>
      </c>
      <c r="D221" s="520" t="s">
        <v>227</v>
      </c>
    </row>
    <row r="222" spans="1:4">
      <c r="A222" s="520" t="s">
        <v>589</v>
      </c>
      <c r="B222" s="520" t="s">
        <v>876</v>
      </c>
      <c r="C222" s="534" t="s">
        <v>3</v>
      </c>
      <c r="D222" s="520" t="s">
        <v>227</v>
      </c>
    </row>
    <row r="223" spans="1:4">
      <c r="A223" s="520" t="s">
        <v>590</v>
      </c>
      <c r="B223" s="520" t="s">
        <v>876</v>
      </c>
      <c r="C223" s="534" t="s">
        <v>3</v>
      </c>
      <c r="D223" s="520" t="s">
        <v>227</v>
      </c>
    </row>
    <row r="224" spans="1:4">
      <c r="A224" s="520" t="s">
        <v>591</v>
      </c>
      <c r="B224" s="520" t="s">
        <v>876</v>
      </c>
      <c r="C224" s="534" t="s">
        <v>3</v>
      </c>
      <c r="D224" s="520" t="s">
        <v>227</v>
      </c>
    </row>
    <row r="225" spans="1:4">
      <c r="A225" s="520" t="s">
        <v>592</v>
      </c>
      <c r="B225" s="520" t="s">
        <v>876</v>
      </c>
      <c r="C225" s="534" t="s">
        <v>3</v>
      </c>
      <c r="D225" s="520" t="s">
        <v>227</v>
      </c>
    </row>
    <row r="226" spans="1:4">
      <c r="A226" s="520" t="s">
        <v>593</v>
      </c>
      <c r="B226" s="520" t="s">
        <v>876</v>
      </c>
      <c r="C226" s="534" t="s">
        <v>3</v>
      </c>
      <c r="D226" s="520" t="s">
        <v>227</v>
      </c>
    </row>
    <row r="227" spans="1:4">
      <c r="A227" s="520" t="s">
        <v>594</v>
      </c>
      <c r="B227" s="520" t="s">
        <v>876</v>
      </c>
      <c r="C227" s="534" t="s">
        <v>3</v>
      </c>
      <c r="D227" s="520" t="s">
        <v>227</v>
      </c>
    </row>
    <row r="228" spans="1:4">
      <c r="A228" s="520" t="s">
        <v>598</v>
      </c>
      <c r="B228" s="520" t="s">
        <v>580</v>
      </c>
      <c r="C228" s="534" t="s">
        <v>3</v>
      </c>
      <c r="D228" s="520" t="s">
        <v>811</v>
      </c>
    </row>
    <row r="229" spans="1:4">
      <c r="A229" s="520" t="s">
        <v>599</v>
      </c>
      <c r="B229" s="520" t="s">
        <v>580</v>
      </c>
      <c r="C229" s="534" t="s">
        <v>3</v>
      </c>
      <c r="D229" s="520" t="s">
        <v>811</v>
      </c>
    </row>
    <row r="230" spans="1:4">
      <c r="A230" s="520" t="s">
        <v>600</v>
      </c>
      <c r="B230" s="520" t="s">
        <v>580</v>
      </c>
      <c r="C230" s="534" t="s">
        <v>3</v>
      </c>
      <c r="D230" s="520" t="s">
        <v>811</v>
      </c>
    </row>
    <row r="231" spans="1:4">
      <c r="A231" s="520" t="s">
        <v>601</v>
      </c>
      <c r="B231" s="520" t="s">
        <v>580</v>
      </c>
      <c r="C231" s="534" t="s">
        <v>3</v>
      </c>
      <c r="D231" s="520" t="s">
        <v>811</v>
      </c>
    </row>
    <row r="232" spans="1:4">
      <c r="A232" s="520" t="s">
        <v>602</v>
      </c>
      <c r="B232" s="520" t="s">
        <v>580</v>
      </c>
      <c r="C232" s="534" t="s">
        <v>3</v>
      </c>
      <c r="D232" s="520" t="s">
        <v>811</v>
      </c>
    </row>
    <row r="233" spans="1:4">
      <c r="A233" s="520" t="s">
        <v>603</v>
      </c>
      <c r="B233" s="520" t="s">
        <v>580</v>
      </c>
      <c r="C233" s="534" t="s">
        <v>3</v>
      </c>
      <c r="D233" s="520" t="s">
        <v>811</v>
      </c>
    </row>
    <row r="234" spans="1:4" ht="28.8">
      <c r="A234" s="534" t="s">
        <v>611</v>
      </c>
      <c r="B234" s="951" t="s">
        <v>877</v>
      </c>
      <c r="C234" s="534" t="s">
        <v>3</v>
      </c>
      <c r="D234" s="534" t="s">
        <v>812</v>
      </c>
    </row>
    <row r="235" spans="1:4" ht="28.8">
      <c r="A235" s="534" t="s">
        <v>622</v>
      </c>
      <c r="B235" s="951" t="s">
        <v>877</v>
      </c>
      <c r="C235" s="534" t="s">
        <v>3</v>
      </c>
      <c r="D235" s="534" t="s">
        <v>812</v>
      </c>
    </row>
    <row r="236" spans="1:4" ht="28.8">
      <c r="A236" s="534" t="s">
        <v>623</v>
      </c>
      <c r="B236" s="951" t="s">
        <v>877</v>
      </c>
      <c r="C236" s="534" t="s">
        <v>3</v>
      </c>
      <c r="D236" s="534" t="s">
        <v>812</v>
      </c>
    </row>
    <row r="237" spans="1:4" ht="28.8">
      <c r="A237" s="534" t="s">
        <v>624</v>
      </c>
      <c r="B237" s="951" t="s">
        <v>878</v>
      </c>
      <c r="C237" s="534" t="s">
        <v>3</v>
      </c>
      <c r="D237" s="534" t="s">
        <v>258</v>
      </c>
    </row>
    <row r="238" spans="1:4" ht="28.8">
      <c r="A238" s="534" t="s">
        <v>630</v>
      </c>
      <c r="B238" s="951" t="s">
        <v>878</v>
      </c>
      <c r="C238" s="534" t="s">
        <v>3</v>
      </c>
      <c r="D238" s="534" t="s">
        <v>258</v>
      </c>
    </row>
    <row r="239" spans="1:4" ht="28.8">
      <c r="A239" s="534" t="s">
        <v>631</v>
      </c>
      <c r="B239" s="951" t="s">
        <v>878</v>
      </c>
      <c r="C239" s="534" t="s">
        <v>3</v>
      </c>
      <c r="D239" s="534" t="s">
        <v>258</v>
      </c>
    </row>
    <row r="240" spans="1:4" ht="28.8">
      <c r="A240" s="534" t="s">
        <v>632</v>
      </c>
      <c r="B240" s="951" t="s">
        <v>878</v>
      </c>
      <c r="C240" s="534" t="s">
        <v>3</v>
      </c>
      <c r="D240" s="534" t="s">
        <v>258</v>
      </c>
    </row>
    <row r="241" spans="1:4" ht="28.8">
      <c r="A241" s="534" t="s">
        <v>633</v>
      </c>
      <c r="B241" s="951" t="s">
        <v>878</v>
      </c>
      <c r="C241" s="534" t="s">
        <v>3</v>
      </c>
      <c r="D241" s="534" t="s">
        <v>258</v>
      </c>
    </row>
    <row r="242" spans="1:4" ht="28.8">
      <c r="A242" s="534" t="s">
        <v>634</v>
      </c>
      <c r="B242" s="951" t="s">
        <v>878</v>
      </c>
      <c r="C242" s="534" t="s">
        <v>3</v>
      </c>
      <c r="D242" s="534" t="s">
        <v>258</v>
      </c>
    </row>
    <row r="243" spans="1:4" ht="28.8">
      <c r="A243" s="534" t="s">
        <v>635</v>
      </c>
      <c r="B243" s="951" t="s">
        <v>878</v>
      </c>
      <c r="C243" s="534" t="s">
        <v>3</v>
      </c>
      <c r="D243" s="534" t="s">
        <v>258</v>
      </c>
    </row>
    <row r="244" spans="1:4" ht="28.8">
      <c r="A244" s="534" t="s">
        <v>636</v>
      </c>
      <c r="B244" s="951" t="s">
        <v>878</v>
      </c>
      <c r="C244" s="534" t="s">
        <v>3</v>
      </c>
      <c r="D244" s="534" t="s">
        <v>258</v>
      </c>
    </row>
    <row r="245" spans="1:4" ht="28.8">
      <c r="A245" s="534" t="s">
        <v>637</v>
      </c>
      <c r="B245" s="951" t="s">
        <v>878</v>
      </c>
      <c r="C245" s="534" t="s">
        <v>3</v>
      </c>
      <c r="D245" s="534" t="s">
        <v>258</v>
      </c>
    </row>
    <row r="246" spans="1:4" ht="28.8">
      <c r="A246" s="534" t="s">
        <v>638</v>
      </c>
      <c r="B246" s="951" t="s">
        <v>878</v>
      </c>
      <c r="C246" s="534" t="s">
        <v>3</v>
      </c>
      <c r="D246" s="534" t="s">
        <v>258</v>
      </c>
    </row>
    <row r="247" spans="1:4" ht="28.8">
      <c r="A247" s="534" t="s">
        <v>639</v>
      </c>
      <c r="B247" s="951" t="s">
        <v>878</v>
      </c>
      <c r="C247" s="534" t="s">
        <v>3</v>
      </c>
      <c r="D247" s="534" t="s">
        <v>258</v>
      </c>
    </row>
    <row r="248" spans="1:4" ht="28.8">
      <c r="A248" s="534" t="s">
        <v>640</v>
      </c>
      <c r="B248" s="951" t="s">
        <v>878</v>
      </c>
      <c r="C248" s="534" t="s">
        <v>3</v>
      </c>
      <c r="D248" s="534" t="s">
        <v>258</v>
      </c>
    </row>
    <row r="249" spans="1:4" ht="28.8">
      <c r="A249" s="534" t="s">
        <v>641</v>
      </c>
      <c r="B249" s="951" t="s">
        <v>878</v>
      </c>
      <c r="C249" s="534" t="s">
        <v>3</v>
      </c>
      <c r="D249" s="534" t="s">
        <v>258</v>
      </c>
    </row>
    <row r="250" spans="1:4" ht="28.8">
      <c r="A250" s="534" t="s">
        <v>642</v>
      </c>
      <c r="B250" s="951" t="s">
        <v>878</v>
      </c>
      <c r="C250" s="534" t="s">
        <v>3</v>
      </c>
      <c r="D250" s="534" t="s">
        <v>258</v>
      </c>
    </row>
    <row r="251" spans="1:4" ht="28.8">
      <c r="A251" s="534" t="s">
        <v>643</v>
      </c>
      <c r="B251" s="951" t="s">
        <v>878</v>
      </c>
      <c r="C251" s="534" t="s">
        <v>3</v>
      </c>
      <c r="D251" s="534" t="s">
        <v>258</v>
      </c>
    </row>
    <row r="252" spans="1:4" ht="28.8">
      <c r="A252" s="534" t="s">
        <v>644</v>
      </c>
      <c r="B252" s="951" t="s">
        <v>878</v>
      </c>
      <c r="C252" s="534" t="s">
        <v>3</v>
      </c>
      <c r="D252" s="534" t="s">
        <v>258</v>
      </c>
    </row>
    <row r="253" spans="1:4" ht="57.6">
      <c r="A253" s="534" t="s">
        <v>646</v>
      </c>
      <c r="B253" s="951" t="s">
        <v>879</v>
      </c>
      <c r="C253" s="534" t="s">
        <v>3</v>
      </c>
      <c r="D253" s="534" t="s">
        <v>813</v>
      </c>
    </row>
    <row r="254" spans="1:4" ht="57.6">
      <c r="A254" s="534" t="s">
        <v>651</v>
      </c>
      <c r="B254" s="951" t="s">
        <v>879</v>
      </c>
      <c r="C254" s="534" t="s">
        <v>3</v>
      </c>
      <c r="D254" s="534" t="s">
        <v>813</v>
      </c>
    </row>
    <row r="255" spans="1:4" ht="57.6">
      <c r="A255" s="534" t="s">
        <v>652</v>
      </c>
      <c r="B255" s="951" t="s">
        <v>879</v>
      </c>
      <c r="C255" s="534" t="s">
        <v>3</v>
      </c>
      <c r="D255" s="534" t="s">
        <v>813</v>
      </c>
    </row>
    <row r="256" spans="1:4" ht="57.6">
      <c r="A256" s="534" t="s">
        <v>653</v>
      </c>
      <c r="B256" s="951" t="s">
        <v>879</v>
      </c>
      <c r="C256" s="534" t="s">
        <v>3</v>
      </c>
      <c r="D256" s="534" t="s">
        <v>813</v>
      </c>
    </row>
    <row r="257" spans="1:4" ht="57.6">
      <c r="A257" s="534" t="s">
        <v>654</v>
      </c>
      <c r="B257" s="951" t="s">
        <v>879</v>
      </c>
      <c r="C257" s="534" t="s">
        <v>3</v>
      </c>
      <c r="D257" s="534" t="s">
        <v>813</v>
      </c>
    </row>
    <row r="258" spans="1:4" ht="57.6">
      <c r="A258" s="534" t="s">
        <v>655</v>
      </c>
      <c r="B258" s="951" t="s">
        <v>879</v>
      </c>
      <c r="C258" s="534" t="s">
        <v>3</v>
      </c>
      <c r="D258" s="534" t="s">
        <v>813</v>
      </c>
    </row>
    <row r="259" spans="1:4" ht="57.6">
      <c r="A259" s="534" t="s">
        <v>656</v>
      </c>
      <c r="B259" s="951" t="s">
        <v>879</v>
      </c>
      <c r="C259" s="534" t="s">
        <v>3</v>
      </c>
      <c r="D259" s="534" t="s">
        <v>813</v>
      </c>
    </row>
    <row r="260" spans="1:4" ht="57.6">
      <c r="A260" s="534" t="s">
        <v>657</v>
      </c>
      <c r="B260" s="951" t="s">
        <v>879</v>
      </c>
      <c r="C260" s="534" t="s">
        <v>3</v>
      </c>
      <c r="D260" s="534" t="s">
        <v>813</v>
      </c>
    </row>
    <row r="261" spans="1:4" ht="57.6">
      <c r="A261" s="534" t="s">
        <v>658</v>
      </c>
      <c r="B261" s="951" t="s">
        <v>879</v>
      </c>
      <c r="C261" s="534" t="s">
        <v>3</v>
      </c>
      <c r="D261" s="534" t="s">
        <v>813</v>
      </c>
    </row>
    <row r="262" spans="1:4" ht="57.6">
      <c r="A262" s="534" t="s">
        <v>659</v>
      </c>
      <c r="B262" s="951" t="s">
        <v>879</v>
      </c>
      <c r="C262" s="534" t="s">
        <v>3</v>
      </c>
      <c r="D262" s="534" t="s">
        <v>813</v>
      </c>
    </row>
    <row r="263" spans="1:4" ht="57.6">
      <c r="A263" s="534" t="s">
        <v>660</v>
      </c>
      <c r="B263" s="951" t="s">
        <v>879</v>
      </c>
      <c r="C263" s="534" t="s">
        <v>3</v>
      </c>
      <c r="D263" s="534" t="s">
        <v>813</v>
      </c>
    </row>
    <row r="264" spans="1:4" ht="57.6">
      <c r="A264" s="534" t="s">
        <v>661</v>
      </c>
      <c r="B264" s="951" t="s">
        <v>879</v>
      </c>
      <c r="C264" s="534" t="s">
        <v>3</v>
      </c>
      <c r="D264" s="534" t="s">
        <v>813</v>
      </c>
    </row>
    <row r="265" spans="1:4" ht="57.6">
      <c r="A265" s="534" t="s">
        <v>662</v>
      </c>
      <c r="B265" s="951" t="s">
        <v>879</v>
      </c>
      <c r="C265" s="534" t="s">
        <v>3</v>
      </c>
      <c r="D265" s="534" t="s">
        <v>813</v>
      </c>
    </row>
    <row r="266" spans="1:4" ht="57.6">
      <c r="A266" s="534" t="s">
        <v>663</v>
      </c>
      <c r="B266" s="951" t="s">
        <v>879</v>
      </c>
      <c r="C266" s="534" t="s">
        <v>3</v>
      </c>
      <c r="D266" s="534" t="s">
        <v>813</v>
      </c>
    </row>
    <row r="267" spans="1:4" ht="57.6">
      <c r="A267" s="534" t="s">
        <v>664</v>
      </c>
      <c r="B267" s="951" t="s">
        <v>879</v>
      </c>
      <c r="C267" s="534" t="s">
        <v>3</v>
      </c>
      <c r="D267" s="534" t="s">
        <v>813</v>
      </c>
    </row>
    <row r="268" spans="1:4" ht="57.6">
      <c r="A268" s="534" t="s">
        <v>665</v>
      </c>
      <c r="B268" s="951" t="s">
        <v>879</v>
      </c>
      <c r="C268" s="534" t="s">
        <v>3</v>
      </c>
      <c r="D268" s="534" t="s">
        <v>813</v>
      </c>
    </row>
    <row r="269" spans="1:4">
      <c r="A269" s="520" t="s">
        <v>666</v>
      </c>
      <c r="B269" s="520" t="s">
        <v>628</v>
      </c>
      <c r="C269" s="534" t="s">
        <v>3</v>
      </c>
      <c r="D269" s="534" t="s">
        <v>258</v>
      </c>
    </row>
    <row r="270" spans="1:4" ht="28.8">
      <c r="A270" s="534" t="s">
        <v>673</v>
      </c>
      <c r="B270" s="951" t="s">
        <v>880</v>
      </c>
      <c r="C270" s="534" t="s">
        <v>3</v>
      </c>
      <c r="D270" s="534" t="s">
        <v>224</v>
      </c>
    </row>
    <row r="271" spans="1:4" ht="28.8">
      <c r="A271" s="534" t="s">
        <v>678</v>
      </c>
      <c r="B271" s="951" t="s">
        <v>880</v>
      </c>
      <c r="C271" s="534" t="s">
        <v>3</v>
      </c>
      <c r="D271" s="534" t="s">
        <v>224</v>
      </c>
    </row>
    <row r="272" spans="1:4" ht="28.8">
      <c r="A272" s="534" t="s">
        <v>679</v>
      </c>
      <c r="B272" s="951" t="s">
        <v>880</v>
      </c>
      <c r="C272" s="534" t="s">
        <v>3</v>
      </c>
      <c r="D272" s="534" t="s">
        <v>224</v>
      </c>
    </row>
    <row r="273" spans="1:4">
      <c r="A273" s="520" t="s">
        <v>680</v>
      </c>
      <c r="B273" s="520" t="s">
        <v>327</v>
      </c>
      <c r="C273" s="534" t="s">
        <v>3</v>
      </c>
      <c r="D273" s="534" t="s">
        <v>224</v>
      </c>
    </row>
    <row r="274" spans="1:4">
      <c r="A274" s="520" t="s">
        <v>820</v>
      </c>
      <c r="B274" s="520" t="s">
        <v>282</v>
      </c>
      <c r="C274" s="534" t="s">
        <v>3</v>
      </c>
      <c r="D274" s="520" t="s">
        <v>814</v>
      </c>
    </row>
    <row r="275" spans="1:4">
      <c r="A275" s="520" t="s">
        <v>822</v>
      </c>
      <c r="B275" s="520" t="s">
        <v>282</v>
      </c>
      <c r="C275" s="534" t="s">
        <v>3</v>
      </c>
      <c r="D275" s="520" t="s">
        <v>814</v>
      </c>
    </row>
    <row r="276" spans="1:4">
      <c r="A276" s="520" t="s">
        <v>823</v>
      </c>
      <c r="B276" s="520" t="s">
        <v>282</v>
      </c>
      <c r="C276" s="534" t="s">
        <v>3</v>
      </c>
      <c r="D276" s="520" t="s">
        <v>814</v>
      </c>
    </row>
    <row r="277" spans="1:4">
      <c r="A277" s="520" t="s">
        <v>824</v>
      </c>
      <c r="B277" s="520" t="s">
        <v>282</v>
      </c>
      <c r="C277" s="534" t="s">
        <v>3</v>
      </c>
      <c r="D277" s="520" t="s">
        <v>814</v>
      </c>
    </row>
    <row r="278" spans="1:4">
      <c r="A278" s="520" t="s">
        <v>825</v>
      </c>
      <c r="B278" s="520" t="s">
        <v>282</v>
      </c>
      <c r="C278" s="534" t="s">
        <v>3</v>
      </c>
      <c r="D278" s="520" t="s">
        <v>814</v>
      </c>
    </row>
    <row r="279" spans="1:4">
      <c r="A279" s="520" t="s">
        <v>826</v>
      </c>
      <c r="B279" s="520" t="s">
        <v>282</v>
      </c>
      <c r="C279" s="534" t="s">
        <v>3</v>
      </c>
      <c r="D279" s="520" t="s">
        <v>814</v>
      </c>
    </row>
    <row r="280" spans="1:4">
      <c r="A280" s="520" t="s">
        <v>827</v>
      </c>
      <c r="B280" s="520" t="s">
        <v>282</v>
      </c>
      <c r="C280" s="534" t="s">
        <v>3</v>
      </c>
      <c r="D280" s="520" t="s">
        <v>814</v>
      </c>
    </row>
    <row r="281" spans="1:4">
      <c r="A281" s="520" t="s">
        <v>828</v>
      </c>
      <c r="B281" s="520" t="s">
        <v>282</v>
      </c>
      <c r="C281" s="534" t="s">
        <v>3</v>
      </c>
      <c r="D281" s="520" t="s">
        <v>814</v>
      </c>
    </row>
    <row r="282" spans="1:4">
      <c r="A282" s="520" t="s">
        <v>829</v>
      </c>
      <c r="B282" s="520" t="s">
        <v>282</v>
      </c>
      <c r="C282" s="534" t="s">
        <v>3</v>
      </c>
      <c r="D282" s="520" t="s">
        <v>814</v>
      </c>
    </row>
    <row r="283" spans="1:4">
      <c r="A283" s="520" t="s">
        <v>830</v>
      </c>
      <c r="B283" s="520" t="s">
        <v>282</v>
      </c>
      <c r="C283" s="534" t="s">
        <v>3</v>
      </c>
      <c r="D283" s="520" t="s">
        <v>814</v>
      </c>
    </row>
    <row r="284" spans="1:4">
      <c r="A284" s="520" t="s">
        <v>708</v>
      </c>
      <c r="B284" s="520" t="s">
        <v>290</v>
      </c>
      <c r="C284" s="520" t="s">
        <v>3</v>
      </c>
      <c r="D284" s="520" t="s">
        <v>259</v>
      </c>
    </row>
    <row r="285" spans="1:4">
      <c r="A285" s="520" t="s">
        <v>716</v>
      </c>
      <c r="B285" s="520" t="s">
        <v>717</v>
      </c>
      <c r="C285" s="520" t="s">
        <v>3</v>
      </c>
      <c r="D285" s="520" t="s">
        <v>818</v>
      </c>
    </row>
    <row r="286" spans="1:4">
      <c r="A286" s="520" t="s">
        <v>718</v>
      </c>
      <c r="B286" s="520" t="s">
        <v>717</v>
      </c>
      <c r="C286" s="520" t="s">
        <v>3</v>
      </c>
      <c r="D286" s="520" t="s">
        <v>818</v>
      </c>
    </row>
    <row r="287" spans="1:4">
      <c r="A287" s="520" t="s">
        <v>628</v>
      </c>
      <c r="B287" s="520" t="s">
        <v>720</v>
      </c>
      <c r="C287" s="520" t="s">
        <v>3</v>
      </c>
      <c r="D287" s="520" t="s">
        <v>258</v>
      </c>
    </row>
    <row r="288" spans="1:4" ht="28.8">
      <c r="A288" s="520" t="s">
        <v>721</v>
      </c>
      <c r="B288" s="947" t="s">
        <v>881</v>
      </c>
      <c r="C288" s="520" t="s">
        <v>3</v>
      </c>
      <c r="D288" s="520" t="s">
        <v>819</v>
      </c>
    </row>
    <row r="289" spans="1:4">
      <c r="A289" s="520" t="s">
        <v>726</v>
      </c>
      <c r="B289" s="520" t="s">
        <v>881</v>
      </c>
      <c r="C289" s="520" t="s">
        <v>3</v>
      </c>
      <c r="D289" s="520" t="s">
        <v>819</v>
      </c>
    </row>
    <row r="290" spans="1:4">
      <c r="A290" s="520" t="s">
        <v>727</v>
      </c>
      <c r="B290" s="520" t="s">
        <v>881</v>
      </c>
      <c r="C290" s="520" t="s">
        <v>3</v>
      </c>
      <c r="D290" s="520" t="s">
        <v>819</v>
      </c>
    </row>
    <row r="291" spans="1:4">
      <c r="A291" s="520" t="s">
        <v>728</v>
      </c>
      <c r="B291" s="520" t="s">
        <v>881</v>
      </c>
      <c r="C291" s="520" t="s">
        <v>3</v>
      </c>
      <c r="D291" s="520" t="s">
        <v>819</v>
      </c>
    </row>
  </sheetData>
  <sheetProtection algorithmName="SHA-512" hashValue="4roPEubXciSex+iQ1FuXHsJg1XRPWW3ObgRbH2rylmroUGKD43O+RL7AMOTGRbT+p7vCXZWINuTVQmg8iDO0yQ==" saltValue="5rs/E95rVe1iR7xBo+WobA==" spinCount="100000"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A1:AD348"/>
  <sheetViews>
    <sheetView workbookViewId="0"/>
  </sheetViews>
  <sheetFormatPr defaultColWidth="9.109375" defaultRowHeight="13.2"/>
  <cols>
    <col min="1" max="1" width="73.5546875" style="59" customWidth="1"/>
    <col min="2" max="2" width="57.109375" style="59" bestFit="1" customWidth="1"/>
    <col min="3" max="3" width="38" style="59" customWidth="1"/>
    <col min="4" max="4" width="57.109375" style="59" bestFit="1" customWidth="1"/>
    <col min="5" max="5" width="47.6640625" style="59" bestFit="1" customWidth="1"/>
    <col min="6" max="6" width="48" style="59" bestFit="1" customWidth="1"/>
    <col min="7" max="8" width="45.6640625" style="59" customWidth="1"/>
    <col min="9" max="9" width="63.109375" style="59" customWidth="1"/>
    <col min="10" max="17" width="45.6640625" style="59" customWidth="1"/>
    <col min="18" max="18" width="50.88671875" style="59" customWidth="1"/>
    <col min="19" max="19" width="57.109375" style="59" bestFit="1" customWidth="1"/>
    <col min="20" max="20" width="48.44140625" style="59" bestFit="1" customWidth="1"/>
    <col min="21" max="48" width="45.6640625" style="59" customWidth="1"/>
    <col min="49" max="49" width="49.88671875" style="59" customWidth="1"/>
    <col min="50" max="121" width="45.6640625" style="59" customWidth="1"/>
    <col min="122" max="122" width="49.6640625" style="59" customWidth="1"/>
    <col min="123" max="166" width="45.6640625" style="59" customWidth="1"/>
    <col min="167" max="167" width="9.109375" style="59" customWidth="1"/>
    <col min="168" max="168" width="16.6640625" style="59" customWidth="1"/>
    <col min="169" max="16384" width="9.109375" style="59"/>
  </cols>
  <sheetData>
    <row r="1" spans="1:18" s="57" customFormat="1">
      <c r="A1" s="56" t="s">
        <v>264</v>
      </c>
    </row>
    <row r="2" spans="1:18" s="58" customFormat="1">
      <c r="A2" s="58" t="s">
        <v>265</v>
      </c>
      <c r="B2" s="58" t="s">
        <v>266</v>
      </c>
    </row>
    <row r="3" spans="1:18" s="58" customFormat="1">
      <c r="A3" s="58" t="s">
        <v>267</v>
      </c>
      <c r="B3" s="58" t="s">
        <v>268</v>
      </c>
      <c r="C3" s="58" t="s">
        <v>269</v>
      </c>
      <c r="D3" s="58" t="s">
        <v>270</v>
      </c>
      <c r="E3" s="58" t="s">
        <v>271</v>
      </c>
      <c r="F3" s="58" t="s">
        <v>272</v>
      </c>
      <c r="G3" s="58" t="s">
        <v>273</v>
      </c>
      <c r="H3" s="58" t="s">
        <v>274</v>
      </c>
      <c r="I3" s="58" t="s">
        <v>275</v>
      </c>
      <c r="J3" s="58" t="s">
        <v>276</v>
      </c>
      <c r="K3" s="58" t="s">
        <v>277</v>
      </c>
      <c r="L3" s="58" t="s">
        <v>278</v>
      </c>
      <c r="M3" s="58" t="s">
        <v>279</v>
      </c>
      <c r="N3" s="58" t="s">
        <v>280</v>
      </c>
      <c r="O3" s="58" t="s">
        <v>281</v>
      </c>
      <c r="P3" s="58" t="s">
        <v>282</v>
      </c>
      <c r="Q3" s="58" t="s">
        <v>283</v>
      </c>
      <c r="R3" s="58" t="s">
        <v>284</v>
      </c>
    </row>
    <row r="4" spans="1:18" s="58" customFormat="1">
      <c r="A4" s="58" t="s">
        <v>285</v>
      </c>
      <c r="B4" s="58" t="s">
        <v>268</v>
      </c>
      <c r="C4" s="58" t="s">
        <v>269</v>
      </c>
      <c r="D4" s="58" t="s">
        <v>270</v>
      </c>
      <c r="E4" s="58" t="s">
        <v>271</v>
      </c>
      <c r="F4" s="58" t="s">
        <v>272</v>
      </c>
      <c r="G4" s="58" t="s">
        <v>273</v>
      </c>
      <c r="H4" s="58" t="s">
        <v>274</v>
      </c>
      <c r="I4" s="58" t="s">
        <v>275</v>
      </c>
      <c r="J4" s="58" t="s">
        <v>276</v>
      </c>
      <c r="K4" s="58" t="s">
        <v>277</v>
      </c>
      <c r="L4" s="58" t="s">
        <v>278</v>
      </c>
      <c r="M4" s="58" t="s">
        <v>279</v>
      </c>
      <c r="N4" s="58" t="s">
        <v>280</v>
      </c>
      <c r="O4" s="58" t="s">
        <v>281</v>
      </c>
      <c r="P4" s="58" t="s">
        <v>282</v>
      </c>
      <c r="Q4" s="58" t="s">
        <v>283</v>
      </c>
      <c r="R4" s="58" t="s">
        <v>284</v>
      </c>
    </row>
    <row r="5" spans="1:18" s="58" customFormat="1">
      <c r="A5" s="58" t="s">
        <v>286</v>
      </c>
      <c r="B5" s="58" t="s">
        <v>268</v>
      </c>
      <c r="C5" s="58" t="s">
        <v>269</v>
      </c>
      <c r="D5" s="58" t="s">
        <v>270</v>
      </c>
      <c r="E5" s="58" t="s">
        <v>271</v>
      </c>
      <c r="F5" s="58" t="s">
        <v>272</v>
      </c>
      <c r="G5" s="58" t="s">
        <v>273</v>
      </c>
      <c r="H5" s="58" t="s">
        <v>274</v>
      </c>
      <c r="I5" s="58" t="s">
        <v>275</v>
      </c>
      <c r="J5" s="58" t="s">
        <v>276</v>
      </c>
      <c r="K5" s="58" t="s">
        <v>277</v>
      </c>
      <c r="L5" s="58" t="s">
        <v>278</v>
      </c>
      <c r="M5" s="58" t="s">
        <v>279</v>
      </c>
      <c r="N5" s="58" t="s">
        <v>280</v>
      </c>
      <c r="O5" s="58" t="s">
        <v>281</v>
      </c>
      <c r="P5" s="58" t="s">
        <v>282</v>
      </c>
      <c r="Q5" s="58" t="s">
        <v>283</v>
      </c>
      <c r="R5" s="58" t="s">
        <v>284</v>
      </c>
    </row>
    <row r="6" spans="1:18" s="58" customFormat="1">
      <c r="A6" s="58" t="s">
        <v>287</v>
      </c>
      <c r="B6" s="58" t="s">
        <v>268</v>
      </c>
      <c r="C6" s="58" t="s">
        <v>269</v>
      </c>
      <c r="D6" s="58" t="s">
        <v>270</v>
      </c>
      <c r="E6" s="58" t="s">
        <v>271</v>
      </c>
      <c r="F6" s="58" t="s">
        <v>272</v>
      </c>
      <c r="G6" s="58" t="s">
        <v>273</v>
      </c>
      <c r="H6" s="58" t="s">
        <v>274</v>
      </c>
      <c r="I6" s="58" t="s">
        <v>275</v>
      </c>
      <c r="J6" s="58" t="s">
        <v>276</v>
      </c>
      <c r="K6" s="58" t="s">
        <v>277</v>
      </c>
      <c r="L6" s="58" t="s">
        <v>278</v>
      </c>
      <c r="M6" s="58" t="s">
        <v>279</v>
      </c>
      <c r="N6" s="58" t="s">
        <v>280</v>
      </c>
      <c r="O6" s="58" t="s">
        <v>281</v>
      </c>
      <c r="P6" s="58" t="s">
        <v>282</v>
      </c>
      <c r="Q6" s="58" t="s">
        <v>283</v>
      </c>
      <c r="R6" s="58" t="s">
        <v>284</v>
      </c>
    </row>
    <row r="7" spans="1:18" s="58" customFormat="1">
      <c r="A7" s="58" t="s">
        <v>288</v>
      </c>
      <c r="B7" s="58" t="s">
        <v>268</v>
      </c>
      <c r="C7" s="58" t="s">
        <v>269</v>
      </c>
      <c r="D7" s="58" t="s">
        <v>270</v>
      </c>
      <c r="E7" s="58" t="s">
        <v>271</v>
      </c>
      <c r="F7" s="58" t="s">
        <v>272</v>
      </c>
      <c r="G7" s="58" t="s">
        <v>273</v>
      </c>
      <c r="H7" s="58" t="s">
        <v>274</v>
      </c>
      <c r="I7" s="58" t="s">
        <v>275</v>
      </c>
      <c r="J7" s="58" t="s">
        <v>276</v>
      </c>
      <c r="K7" s="58" t="s">
        <v>277</v>
      </c>
      <c r="L7" s="58" t="s">
        <v>278</v>
      </c>
      <c r="M7" s="58" t="s">
        <v>279</v>
      </c>
      <c r="N7" s="58" t="s">
        <v>280</v>
      </c>
      <c r="O7" s="58" t="s">
        <v>281</v>
      </c>
      <c r="P7" s="58" t="s">
        <v>282</v>
      </c>
      <c r="Q7" s="58" t="s">
        <v>283</v>
      </c>
      <c r="R7" s="58" t="s">
        <v>284</v>
      </c>
    </row>
    <row r="8" spans="1:18" s="58" customFormat="1">
      <c r="A8" s="58" t="s">
        <v>289</v>
      </c>
      <c r="B8" s="58" t="s">
        <v>290</v>
      </c>
      <c r="C8" s="58" t="s">
        <v>291</v>
      </c>
    </row>
    <row r="9" spans="1:18" s="58" customFormat="1">
      <c r="A9" s="58" t="s">
        <v>292</v>
      </c>
      <c r="B9" s="58" t="s">
        <v>290</v>
      </c>
      <c r="C9" s="58" t="s">
        <v>291</v>
      </c>
    </row>
    <row r="10" spans="1:18" s="58" customFormat="1">
      <c r="A10" s="58" t="s">
        <v>293</v>
      </c>
      <c r="B10" s="58" t="s">
        <v>290</v>
      </c>
      <c r="C10" s="58" t="s">
        <v>291</v>
      </c>
    </row>
    <row r="11" spans="1:18" s="58" customFormat="1">
      <c r="A11" s="58" t="s">
        <v>294</v>
      </c>
      <c r="B11" s="58" t="s">
        <v>290</v>
      </c>
      <c r="C11" s="58" t="s">
        <v>291</v>
      </c>
    </row>
    <row r="12" spans="1:18" s="58" customFormat="1">
      <c r="A12" s="58" t="s">
        <v>295</v>
      </c>
      <c r="B12" s="58" t="s">
        <v>290</v>
      </c>
      <c r="C12" s="58" t="s">
        <v>291</v>
      </c>
    </row>
    <row r="13" spans="1:18" s="58" customFormat="1">
      <c r="A13" s="58" t="s">
        <v>296</v>
      </c>
      <c r="B13" s="58" t="s">
        <v>290</v>
      </c>
      <c r="C13" s="58" t="s">
        <v>291</v>
      </c>
    </row>
    <row r="14" spans="1:18">
      <c r="A14" s="59" t="s">
        <v>297</v>
      </c>
    </row>
    <row r="15" spans="1:18">
      <c r="A15" s="59" t="s">
        <v>298</v>
      </c>
    </row>
    <row r="16" spans="1:18">
      <c r="A16" s="59" t="s">
        <v>299</v>
      </c>
    </row>
    <row r="17" spans="1:7">
      <c r="A17" s="59" t="s">
        <v>300</v>
      </c>
    </row>
    <row r="18" spans="1:7">
      <c r="A18" s="58" t="s">
        <v>301</v>
      </c>
      <c r="B18" s="58" t="s">
        <v>302</v>
      </c>
    </row>
    <row r="19" spans="1:7">
      <c r="A19" s="58" t="s">
        <v>303</v>
      </c>
      <c r="B19" s="58" t="s">
        <v>304</v>
      </c>
      <c r="C19" s="58" t="s">
        <v>305</v>
      </c>
      <c r="D19" s="58" t="s">
        <v>290</v>
      </c>
    </row>
    <row r="20" spans="1:7">
      <c r="A20" s="58" t="s">
        <v>306</v>
      </c>
      <c r="B20" s="58" t="s">
        <v>304</v>
      </c>
      <c r="C20" s="58" t="s">
        <v>305</v>
      </c>
      <c r="D20" s="58" t="s">
        <v>290</v>
      </c>
    </row>
    <row r="21" spans="1:7">
      <c r="A21" s="58" t="s">
        <v>307</v>
      </c>
      <c r="B21" s="58" t="s">
        <v>304</v>
      </c>
      <c r="C21" s="58" t="s">
        <v>305</v>
      </c>
      <c r="D21" s="58" t="s">
        <v>290</v>
      </c>
    </row>
    <row r="22" spans="1:7">
      <c r="A22" s="58" t="s">
        <v>308</v>
      </c>
      <c r="B22" s="58" t="s">
        <v>304</v>
      </c>
      <c r="C22" s="58" t="s">
        <v>305</v>
      </c>
      <c r="D22" s="58" t="s">
        <v>290</v>
      </c>
    </row>
    <row r="23" spans="1:7">
      <c r="A23" s="58" t="s">
        <v>309</v>
      </c>
      <c r="B23" s="58" t="s">
        <v>304</v>
      </c>
      <c r="C23" s="58" t="s">
        <v>305</v>
      </c>
      <c r="D23" s="58" t="s">
        <v>290</v>
      </c>
    </row>
    <row r="24" spans="1:7">
      <c r="A24" s="58" t="s">
        <v>310</v>
      </c>
      <c r="B24" s="58" t="s">
        <v>304</v>
      </c>
      <c r="C24" s="58" t="s">
        <v>305</v>
      </c>
      <c r="D24" s="58" t="s">
        <v>290</v>
      </c>
    </row>
    <row r="25" spans="1:7">
      <c r="A25" s="58" t="s">
        <v>311</v>
      </c>
      <c r="B25" s="58" t="s">
        <v>312</v>
      </c>
    </row>
    <row r="26" spans="1:7">
      <c r="A26" s="58" t="s">
        <v>313</v>
      </c>
      <c r="B26" s="58" t="s">
        <v>312</v>
      </c>
    </row>
    <row r="27" spans="1:7">
      <c r="A27" s="59" t="s">
        <v>314</v>
      </c>
    </row>
    <row r="28" spans="1:7">
      <c r="A28" s="58" t="s">
        <v>315</v>
      </c>
      <c r="B28" s="58" t="s">
        <v>316</v>
      </c>
      <c r="C28" s="58" t="s">
        <v>290</v>
      </c>
    </row>
    <row r="29" spans="1:7">
      <c r="A29" s="58" t="s">
        <v>317</v>
      </c>
      <c r="B29" s="58" t="s">
        <v>318</v>
      </c>
      <c r="C29" s="58" t="s">
        <v>319</v>
      </c>
      <c r="D29" s="58" t="s">
        <v>302</v>
      </c>
      <c r="E29" s="58" t="s">
        <v>320</v>
      </c>
      <c r="F29" s="58" t="s">
        <v>305</v>
      </c>
      <c r="G29" s="58" t="s">
        <v>290</v>
      </c>
    </row>
    <row r="30" spans="1:7">
      <c r="A30" s="58" t="s">
        <v>321</v>
      </c>
      <c r="B30" s="58" t="s">
        <v>318</v>
      </c>
      <c r="C30" s="58" t="s">
        <v>319</v>
      </c>
      <c r="D30" s="58" t="s">
        <v>302</v>
      </c>
      <c r="E30" s="58" t="s">
        <v>320</v>
      </c>
      <c r="F30" s="58" t="s">
        <v>305</v>
      </c>
      <c r="G30" s="58" t="s">
        <v>290</v>
      </c>
    </row>
    <row r="31" spans="1:7">
      <c r="A31" s="58" t="s">
        <v>322</v>
      </c>
      <c r="B31" s="58" t="s">
        <v>318</v>
      </c>
      <c r="C31" s="58" t="s">
        <v>319</v>
      </c>
      <c r="D31" s="58" t="s">
        <v>302</v>
      </c>
      <c r="E31" s="58" t="s">
        <v>320</v>
      </c>
      <c r="F31" s="58" t="s">
        <v>305</v>
      </c>
      <c r="G31" s="58" t="s">
        <v>290</v>
      </c>
    </row>
    <row r="32" spans="1:7">
      <c r="A32" s="58" t="s">
        <v>323</v>
      </c>
      <c r="B32" s="58" t="s">
        <v>318</v>
      </c>
      <c r="C32" s="58" t="s">
        <v>319</v>
      </c>
      <c r="D32" s="58" t="s">
        <v>302</v>
      </c>
      <c r="E32" s="58" t="s">
        <v>320</v>
      </c>
      <c r="F32" s="58" t="s">
        <v>305</v>
      </c>
      <c r="G32" s="58" t="s">
        <v>290</v>
      </c>
    </row>
    <row r="33" spans="1:7">
      <c r="A33" s="58" t="s">
        <v>324</v>
      </c>
      <c r="B33" s="58" t="s">
        <v>318</v>
      </c>
      <c r="C33" s="58" t="s">
        <v>319</v>
      </c>
      <c r="D33" s="58" t="s">
        <v>302</v>
      </c>
      <c r="E33" s="58" t="s">
        <v>320</v>
      </c>
      <c r="F33" s="58" t="s">
        <v>305</v>
      </c>
      <c r="G33" s="58" t="s">
        <v>290</v>
      </c>
    </row>
    <row r="34" spans="1:7">
      <c r="A34" s="58" t="s">
        <v>325</v>
      </c>
      <c r="B34" s="58" t="s">
        <v>318</v>
      </c>
      <c r="C34" s="58" t="s">
        <v>319</v>
      </c>
      <c r="D34" s="58" t="s">
        <v>302</v>
      </c>
      <c r="E34" s="58" t="s">
        <v>320</v>
      </c>
      <c r="F34" s="58" t="s">
        <v>305</v>
      </c>
      <c r="G34" s="58" t="s">
        <v>290</v>
      </c>
    </row>
    <row r="35" spans="1:7">
      <c r="A35" s="58" t="s">
        <v>326</v>
      </c>
      <c r="B35" s="58" t="s">
        <v>327</v>
      </c>
    </row>
    <row r="36" spans="1:7">
      <c r="A36" s="58" t="s">
        <v>328</v>
      </c>
      <c r="B36" s="58" t="s">
        <v>329</v>
      </c>
      <c r="C36" s="58" t="s">
        <v>330</v>
      </c>
      <c r="D36" s="58" t="s">
        <v>331</v>
      </c>
      <c r="E36" s="58" t="s">
        <v>332</v>
      </c>
      <c r="F36" s="58" t="s">
        <v>282</v>
      </c>
      <c r="G36" s="58" t="s">
        <v>290</v>
      </c>
    </row>
    <row r="37" spans="1:7">
      <c r="A37" s="58" t="s">
        <v>333</v>
      </c>
      <c r="B37" s="58" t="s">
        <v>329</v>
      </c>
      <c r="C37" s="58" t="s">
        <v>330</v>
      </c>
      <c r="D37" s="58" t="s">
        <v>331</v>
      </c>
      <c r="E37" s="58" t="s">
        <v>332</v>
      </c>
      <c r="F37" s="58" t="s">
        <v>282</v>
      </c>
      <c r="G37" s="58" t="s">
        <v>290</v>
      </c>
    </row>
    <row r="38" spans="1:7">
      <c r="A38" s="58" t="s">
        <v>334</v>
      </c>
      <c r="B38" s="58" t="s">
        <v>329</v>
      </c>
      <c r="C38" s="58" t="s">
        <v>330</v>
      </c>
      <c r="D38" s="58" t="s">
        <v>331</v>
      </c>
      <c r="E38" s="58" t="s">
        <v>332</v>
      </c>
      <c r="F38" s="58" t="s">
        <v>282</v>
      </c>
      <c r="G38" s="58" t="s">
        <v>290</v>
      </c>
    </row>
    <row r="39" spans="1:7">
      <c r="A39" s="58" t="s">
        <v>335</v>
      </c>
      <c r="B39" s="58" t="s">
        <v>329</v>
      </c>
      <c r="C39" s="58" t="s">
        <v>330</v>
      </c>
      <c r="D39" s="58" t="s">
        <v>331</v>
      </c>
      <c r="E39" s="58" t="s">
        <v>332</v>
      </c>
      <c r="F39" s="58" t="s">
        <v>282</v>
      </c>
      <c r="G39" s="58" t="s">
        <v>290</v>
      </c>
    </row>
    <row r="40" spans="1:7">
      <c r="A40" s="59" t="s">
        <v>336</v>
      </c>
    </row>
    <row r="41" spans="1:7">
      <c r="A41" s="59" t="s">
        <v>329</v>
      </c>
    </row>
    <row r="42" spans="1:7">
      <c r="A42" s="59" t="s">
        <v>337</v>
      </c>
    </row>
    <row r="43" spans="1:7">
      <c r="A43" s="58" t="s">
        <v>338</v>
      </c>
      <c r="B43" s="58" t="s">
        <v>282</v>
      </c>
    </row>
    <row r="44" spans="1:7">
      <c r="A44" s="58" t="s">
        <v>339</v>
      </c>
      <c r="B44" s="58" t="s">
        <v>282</v>
      </c>
    </row>
    <row r="45" spans="1:7">
      <c r="A45" s="58" t="s">
        <v>340</v>
      </c>
      <c r="B45" s="58" t="s">
        <v>282</v>
      </c>
    </row>
    <row r="46" spans="1:7">
      <c r="A46" s="59" t="s">
        <v>341</v>
      </c>
    </row>
    <row r="47" spans="1:7">
      <c r="A47" s="58" t="s">
        <v>342</v>
      </c>
      <c r="B47" s="58" t="s">
        <v>140</v>
      </c>
    </row>
    <row r="48" spans="1:7">
      <c r="A48" s="58" t="s">
        <v>343</v>
      </c>
      <c r="B48" s="58" t="s">
        <v>272</v>
      </c>
      <c r="C48" s="58" t="s">
        <v>140</v>
      </c>
      <c r="D48" s="58" t="s">
        <v>344</v>
      </c>
      <c r="E48" s="58" t="s">
        <v>345</v>
      </c>
      <c r="F48" s="58" t="s">
        <v>346</v>
      </c>
    </row>
    <row r="49" spans="1:25">
      <c r="A49" s="58" t="s">
        <v>347</v>
      </c>
      <c r="B49" s="58" t="s">
        <v>272</v>
      </c>
      <c r="C49" s="58" t="s">
        <v>140</v>
      </c>
      <c r="D49" s="58" t="s">
        <v>344</v>
      </c>
      <c r="E49" s="58" t="s">
        <v>345</v>
      </c>
      <c r="F49" s="58" t="s">
        <v>346</v>
      </c>
    </row>
    <row r="50" spans="1:25">
      <c r="A50" s="59" t="s">
        <v>348</v>
      </c>
    </row>
    <row r="51" spans="1:25">
      <c r="A51" s="58" t="s">
        <v>349</v>
      </c>
      <c r="B51" s="58" t="s">
        <v>140</v>
      </c>
    </row>
    <row r="52" spans="1:25">
      <c r="A52" s="58" t="s">
        <v>350</v>
      </c>
      <c r="B52" s="58" t="s">
        <v>263</v>
      </c>
      <c r="C52" s="58" t="s">
        <v>140</v>
      </c>
      <c r="D52" s="58" t="s">
        <v>351</v>
      </c>
      <c r="E52" s="58" t="s">
        <v>352</v>
      </c>
      <c r="F52" s="58" t="s">
        <v>353</v>
      </c>
      <c r="G52" s="58" t="s">
        <v>354</v>
      </c>
      <c r="H52" s="58" t="s">
        <v>355</v>
      </c>
      <c r="I52" s="58" t="s">
        <v>356</v>
      </c>
      <c r="J52" s="58" t="s">
        <v>357</v>
      </c>
      <c r="K52" s="58" t="s">
        <v>358</v>
      </c>
      <c r="L52" s="58" t="s">
        <v>359</v>
      </c>
      <c r="M52" s="58" t="s">
        <v>360</v>
      </c>
      <c r="N52" s="58" t="s">
        <v>345</v>
      </c>
      <c r="O52" s="58" t="s">
        <v>361</v>
      </c>
      <c r="P52" s="58" t="s">
        <v>362</v>
      </c>
      <c r="Q52" s="58" t="s">
        <v>363</v>
      </c>
      <c r="R52" s="58" t="s">
        <v>364</v>
      </c>
      <c r="S52" s="58" t="s">
        <v>365</v>
      </c>
      <c r="T52" s="58" t="s">
        <v>366</v>
      </c>
      <c r="U52" s="58" t="s">
        <v>367</v>
      </c>
      <c r="V52" s="58" t="s">
        <v>17</v>
      </c>
      <c r="W52" s="58" t="s">
        <v>368</v>
      </c>
      <c r="X52" s="58" t="s">
        <v>369</v>
      </c>
      <c r="Y52" s="58" t="s">
        <v>370</v>
      </c>
    </row>
    <row r="53" spans="1:25">
      <c r="A53" s="58" t="s">
        <v>371</v>
      </c>
      <c r="B53" s="58" t="s">
        <v>263</v>
      </c>
      <c r="C53" s="58" t="s">
        <v>140</v>
      </c>
      <c r="D53" s="58" t="s">
        <v>351</v>
      </c>
      <c r="E53" s="58" t="s">
        <v>352</v>
      </c>
      <c r="F53" s="58" t="s">
        <v>353</v>
      </c>
      <c r="G53" s="58" t="s">
        <v>354</v>
      </c>
      <c r="H53" s="58" t="s">
        <v>355</v>
      </c>
      <c r="I53" s="58" t="s">
        <v>356</v>
      </c>
      <c r="J53" s="58" t="s">
        <v>357</v>
      </c>
      <c r="K53" s="58" t="s">
        <v>358</v>
      </c>
      <c r="L53" s="58" t="s">
        <v>359</v>
      </c>
      <c r="M53" s="58" t="s">
        <v>360</v>
      </c>
      <c r="N53" s="58" t="s">
        <v>345</v>
      </c>
      <c r="O53" s="58" t="s">
        <v>361</v>
      </c>
      <c r="P53" s="58" t="s">
        <v>362</v>
      </c>
      <c r="Q53" s="58" t="s">
        <v>363</v>
      </c>
      <c r="R53" s="58" t="s">
        <v>364</v>
      </c>
      <c r="S53" s="58" t="s">
        <v>365</v>
      </c>
      <c r="T53" s="58" t="s">
        <v>366</v>
      </c>
      <c r="U53" s="58" t="s">
        <v>367</v>
      </c>
      <c r="V53" s="58" t="s">
        <v>17</v>
      </c>
      <c r="W53" s="58" t="s">
        <v>368</v>
      </c>
      <c r="X53" s="58" t="s">
        <v>369</v>
      </c>
      <c r="Y53" s="58" t="s">
        <v>370</v>
      </c>
    </row>
    <row r="54" spans="1:25">
      <c r="A54" s="58" t="s">
        <v>372</v>
      </c>
      <c r="B54" s="58" t="s">
        <v>263</v>
      </c>
      <c r="C54" s="58" t="s">
        <v>140</v>
      </c>
      <c r="D54" s="58" t="s">
        <v>351</v>
      </c>
      <c r="E54" s="58" t="s">
        <v>352</v>
      </c>
      <c r="F54" s="58" t="s">
        <v>353</v>
      </c>
      <c r="G54" s="58" t="s">
        <v>354</v>
      </c>
      <c r="H54" s="58" t="s">
        <v>355</v>
      </c>
      <c r="I54" s="58" t="s">
        <v>356</v>
      </c>
      <c r="J54" s="58" t="s">
        <v>357</v>
      </c>
      <c r="K54" s="58" t="s">
        <v>358</v>
      </c>
      <c r="L54" s="58" t="s">
        <v>359</v>
      </c>
      <c r="M54" s="58" t="s">
        <v>360</v>
      </c>
      <c r="N54" s="58" t="s">
        <v>345</v>
      </c>
      <c r="O54" s="58" t="s">
        <v>361</v>
      </c>
      <c r="P54" s="58" t="s">
        <v>362</v>
      </c>
      <c r="Q54" s="58" t="s">
        <v>363</v>
      </c>
      <c r="R54" s="58" t="s">
        <v>364</v>
      </c>
      <c r="S54" s="58" t="s">
        <v>365</v>
      </c>
      <c r="T54" s="58" t="s">
        <v>366</v>
      </c>
      <c r="U54" s="58" t="s">
        <v>367</v>
      </c>
      <c r="V54" s="58" t="s">
        <v>17</v>
      </c>
      <c r="W54" s="58" t="s">
        <v>368</v>
      </c>
      <c r="X54" s="58" t="s">
        <v>369</v>
      </c>
      <c r="Y54" s="58" t="s">
        <v>370</v>
      </c>
    </row>
    <row r="55" spans="1:25">
      <c r="A55" s="58" t="s">
        <v>373</v>
      </c>
      <c r="B55" s="58" t="s">
        <v>263</v>
      </c>
      <c r="C55" s="58" t="s">
        <v>140</v>
      </c>
      <c r="D55" s="58" t="s">
        <v>351</v>
      </c>
      <c r="E55" s="58" t="s">
        <v>352</v>
      </c>
      <c r="F55" s="58" t="s">
        <v>353</v>
      </c>
      <c r="G55" s="58" t="s">
        <v>354</v>
      </c>
      <c r="H55" s="58" t="s">
        <v>355</v>
      </c>
      <c r="I55" s="58" t="s">
        <v>356</v>
      </c>
      <c r="J55" s="58" t="s">
        <v>357</v>
      </c>
      <c r="K55" s="58" t="s">
        <v>358</v>
      </c>
      <c r="L55" s="58" t="s">
        <v>359</v>
      </c>
      <c r="M55" s="58" t="s">
        <v>360</v>
      </c>
      <c r="N55" s="58" t="s">
        <v>345</v>
      </c>
      <c r="O55" s="58" t="s">
        <v>361</v>
      </c>
      <c r="P55" s="58" t="s">
        <v>362</v>
      </c>
      <c r="Q55" s="58" t="s">
        <v>363</v>
      </c>
      <c r="R55" s="58" t="s">
        <v>364</v>
      </c>
      <c r="S55" s="58" t="s">
        <v>365</v>
      </c>
      <c r="T55" s="58" t="s">
        <v>366</v>
      </c>
      <c r="U55" s="58" t="s">
        <v>367</v>
      </c>
      <c r="V55" s="58" t="s">
        <v>17</v>
      </c>
      <c r="W55" s="58" t="s">
        <v>368</v>
      </c>
      <c r="X55" s="58" t="s">
        <v>369</v>
      </c>
      <c r="Y55" s="58" t="s">
        <v>370</v>
      </c>
    </row>
    <row r="56" spans="1:25">
      <c r="A56" s="58" t="s">
        <v>374</v>
      </c>
      <c r="B56" s="58" t="s">
        <v>263</v>
      </c>
      <c r="C56" s="58" t="s">
        <v>140</v>
      </c>
      <c r="D56" s="58" t="s">
        <v>351</v>
      </c>
      <c r="E56" s="58" t="s">
        <v>352</v>
      </c>
      <c r="F56" s="58" t="s">
        <v>353</v>
      </c>
      <c r="G56" s="58" t="s">
        <v>354</v>
      </c>
      <c r="H56" s="58" t="s">
        <v>355</v>
      </c>
      <c r="I56" s="58" t="s">
        <v>356</v>
      </c>
      <c r="J56" s="58" t="s">
        <v>357</v>
      </c>
      <c r="K56" s="58" t="s">
        <v>358</v>
      </c>
      <c r="L56" s="58" t="s">
        <v>359</v>
      </c>
      <c r="M56" s="58" t="s">
        <v>360</v>
      </c>
      <c r="N56" s="58" t="s">
        <v>345</v>
      </c>
      <c r="O56" s="58" t="s">
        <v>361</v>
      </c>
      <c r="P56" s="58" t="s">
        <v>362</v>
      </c>
      <c r="Q56" s="58" t="s">
        <v>363</v>
      </c>
      <c r="R56" s="58" t="s">
        <v>364</v>
      </c>
      <c r="S56" s="58" t="s">
        <v>365</v>
      </c>
      <c r="T56" s="58" t="s">
        <v>366</v>
      </c>
      <c r="U56" s="58" t="s">
        <v>367</v>
      </c>
      <c r="V56" s="58" t="s">
        <v>17</v>
      </c>
      <c r="W56" s="58" t="s">
        <v>368</v>
      </c>
      <c r="X56" s="58" t="s">
        <v>369</v>
      </c>
      <c r="Y56" s="58" t="s">
        <v>370</v>
      </c>
    </row>
    <row r="57" spans="1:25">
      <c r="A57" s="59" t="s">
        <v>375</v>
      </c>
    </row>
    <row r="58" spans="1:25">
      <c r="A58" s="59" t="s">
        <v>376</v>
      </c>
    </row>
    <row r="59" spans="1:25">
      <c r="A59" s="58" t="s">
        <v>377</v>
      </c>
      <c r="B59" s="58" t="s">
        <v>378</v>
      </c>
      <c r="C59" s="58" t="s">
        <v>356</v>
      </c>
      <c r="D59" s="58" t="s">
        <v>358</v>
      </c>
      <c r="E59" s="58" t="s">
        <v>345</v>
      </c>
      <c r="F59" s="58" t="s">
        <v>379</v>
      </c>
      <c r="G59" s="58" t="s">
        <v>380</v>
      </c>
      <c r="H59" s="58" t="s">
        <v>370</v>
      </c>
    </row>
    <row r="60" spans="1:25">
      <c r="A60" s="58" t="s">
        <v>381</v>
      </c>
      <c r="B60" s="58" t="s">
        <v>378</v>
      </c>
      <c r="C60" s="58" t="s">
        <v>356</v>
      </c>
      <c r="D60" s="58" t="s">
        <v>358</v>
      </c>
      <c r="E60" s="58" t="s">
        <v>345</v>
      </c>
      <c r="F60" s="58" t="s">
        <v>379</v>
      </c>
      <c r="G60" s="58" t="s">
        <v>380</v>
      </c>
      <c r="H60" s="58" t="s">
        <v>370</v>
      </c>
    </row>
    <row r="61" spans="1:25">
      <c r="A61" s="58" t="s">
        <v>382</v>
      </c>
      <c r="B61" s="58" t="s">
        <v>378</v>
      </c>
      <c r="C61" s="58" t="s">
        <v>356</v>
      </c>
      <c r="D61" s="58" t="s">
        <v>358</v>
      </c>
      <c r="E61" s="58" t="s">
        <v>345</v>
      </c>
      <c r="F61" s="58" t="s">
        <v>379</v>
      </c>
      <c r="G61" s="58" t="s">
        <v>380</v>
      </c>
      <c r="H61" s="58" t="s">
        <v>370</v>
      </c>
    </row>
    <row r="62" spans="1:25">
      <c r="A62" s="58" t="s">
        <v>383</v>
      </c>
      <c r="B62" s="58"/>
    </row>
    <row r="63" spans="1:25">
      <c r="A63" s="58" t="s">
        <v>384</v>
      </c>
      <c r="B63" s="58" t="s">
        <v>140</v>
      </c>
      <c r="C63" s="58" t="s">
        <v>385</v>
      </c>
      <c r="D63" s="58" t="s">
        <v>358</v>
      </c>
      <c r="E63" s="58" t="s">
        <v>386</v>
      </c>
      <c r="F63" s="58" t="s">
        <v>17</v>
      </c>
    </row>
    <row r="64" spans="1:25">
      <c r="A64" s="58" t="s">
        <v>387</v>
      </c>
      <c r="B64" s="58" t="s">
        <v>140</v>
      </c>
      <c r="C64" s="58" t="s">
        <v>385</v>
      </c>
      <c r="D64" s="58" t="s">
        <v>358</v>
      </c>
      <c r="E64" s="58" t="s">
        <v>386</v>
      </c>
      <c r="F64" s="58" t="s">
        <v>17</v>
      </c>
    </row>
    <row r="65" spans="1:8">
      <c r="A65" s="58" t="s">
        <v>388</v>
      </c>
      <c r="B65" s="58" t="s">
        <v>140</v>
      </c>
      <c r="C65" s="58" t="s">
        <v>385</v>
      </c>
      <c r="D65" s="58" t="s">
        <v>358</v>
      </c>
      <c r="E65" s="58" t="s">
        <v>386</v>
      </c>
      <c r="F65" s="58" t="s">
        <v>17</v>
      </c>
    </row>
    <row r="66" spans="1:8">
      <c r="A66" s="58" t="s">
        <v>389</v>
      </c>
      <c r="B66" s="58" t="s">
        <v>140</v>
      </c>
      <c r="C66" s="58" t="s">
        <v>385</v>
      </c>
      <c r="D66" s="58" t="s">
        <v>358</v>
      </c>
      <c r="E66" s="58" t="s">
        <v>386</v>
      </c>
      <c r="F66" s="58" t="s">
        <v>17</v>
      </c>
    </row>
    <row r="67" spans="1:8">
      <c r="A67" s="58" t="s">
        <v>390</v>
      </c>
      <c r="B67" s="58" t="s">
        <v>140</v>
      </c>
      <c r="C67" s="58" t="s">
        <v>385</v>
      </c>
      <c r="D67" s="58" t="s">
        <v>358</v>
      </c>
      <c r="E67" s="58" t="s">
        <v>386</v>
      </c>
      <c r="F67" s="58" t="s">
        <v>17</v>
      </c>
    </row>
    <row r="68" spans="1:8">
      <c r="A68" s="58" t="s">
        <v>391</v>
      </c>
      <c r="B68" s="58" t="s">
        <v>140</v>
      </c>
      <c r="C68" s="58" t="s">
        <v>392</v>
      </c>
      <c r="D68" s="58" t="s">
        <v>365</v>
      </c>
      <c r="E68" s="58" t="s">
        <v>367</v>
      </c>
      <c r="F68" s="58" t="s">
        <v>17</v>
      </c>
      <c r="G68" s="58" t="s">
        <v>393</v>
      </c>
      <c r="H68" s="58" t="s">
        <v>370</v>
      </c>
    </row>
    <row r="69" spans="1:8">
      <c r="A69" s="58" t="s">
        <v>394</v>
      </c>
      <c r="B69" s="58" t="s">
        <v>140</v>
      </c>
      <c r="C69" s="58" t="s">
        <v>392</v>
      </c>
      <c r="D69" s="58" t="s">
        <v>365</v>
      </c>
      <c r="E69" s="58" t="s">
        <v>367</v>
      </c>
      <c r="F69" s="58" t="s">
        <v>17</v>
      </c>
      <c r="G69" s="58" t="s">
        <v>393</v>
      </c>
      <c r="H69" s="58" t="s">
        <v>370</v>
      </c>
    </row>
    <row r="70" spans="1:8">
      <c r="A70" s="59" t="s">
        <v>395</v>
      </c>
    </row>
    <row r="71" spans="1:8">
      <c r="A71" s="59" t="s">
        <v>396</v>
      </c>
    </row>
    <row r="72" spans="1:8">
      <c r="A72" s="59" t="s">
        <v>397</v>
      </c>
    </row>
    <row r="73" spans="1:8">
      <c r="A73" s="59" t="s">
        <v>398</v>
      </c>
    </row>
    <row r="74" spans="1:8">
      <c r="A74" s="58" t="s">
        <v>358</v>
      </c>
      <c r="B74" s="58" t="s">
        <v>263</v>
      </c>
      <c r="C74" s="58" t="s">
        <v>140</v>
      </c>
      <c r="D74" s="58" t="s">
        <v>290</v>
      </c>
    </row>
    <row r="75" spans="1:8">
      <c r="A75" s="58" t="s">
        <v>360</v>
      </c>
      <c r="B75" s="58" t="s">
        <v>358</v>
      </c>
      <c r="C75" s="58" t="s">
        <v>367</v>
      </c>
      <c r="D75" s="58" t="s">
        <v>17</v>
      </c>
      <c r="E75" s="58" t="s">
        <v>393</v>
      </c>
    </row>
    <row r="76" spans="1:8">
      <c r="A76" s="58" t="s">
        <v>399</v>
      </c>
      <c r="B76" s="58" t="s">
        <v>140</v>
      </c>
    </row>
    <row r="77" spans="1:8">
      <c r="A77" s="58" t="s">
        <v>345</v>
      </c>
      <c r="B77" s="58" t="s">
        <v>140</v>
      </c>
    </row>
    <row r="78" spans="1:8">
      <c r="A78" s="58" t="s">
        <v>862</v>
      </c>
      <c r="B78" s="58" t="s">
        <v>400</v>
      </c>
    </row>
    <row r="79" spans="1:8">
      <c r="A79" s="59" t="s">
        <v>401</v>
      </c>
    </row>
    <row r="80" spans="1:8">
      <c r="A80" s="59" t="s">
        <v>402</v>
      </c>
    </row>
    <row r="81" spans="1:9">
      <c r="A81" s="58" t="s">
        <v>403</v>
      </c>
      <c r="B81" s="58" t="s">
        <v>404</v>
      </c>
    </row>
    <row r="82" spans="1:9">
      <c r="A82" s="58" t="s">
        <v>405</v>
      </c>
      <c r="B82" s="58" t="s">
        <v>404</v>
      </c>
    </row>
    <row r="83" spans="1:9">
      <c r="A83" s="58" t="s">
        <v>406</v>
      </c>
      <c r="B83" s="58" t="s">
        <v>265</v>
      </c>
      <c r="C83" s="58" t="s">
        <v>407</v>
      </c>
      <c r="D83" s="58" t="s">
        <v>320</v>
      </c>
    </row>
    <row r="84" spans="1:9">
      <c r="A84" s="58" t="s">
        <v>408</v>
      </c>
      <c r="B84" s="58" t="s">
        <v>265</v>
      </c>
      <c r="C84" s="58" t="s">
        <v>407</v>
      </c>
      <c r="D84" s="58" t="s">
        <v>320</v>
      </c>
    </row>
    <row r="85" spans="1:9">
      <c r="A85" s="58" t="s">
        <v>409</v>
      </c>
      <c r="B85" s="58" t="s">
        <v>265</v>
      </c>
      <c r="C85" s="58" t="s">
        <v>407</v>
      </c>
      <c r="D85" s="58" t="s">
        <v>320</v>
      </c>
    </row>
    <row r="86" spans="1:9">
      <c r="A86" s="59" t="s">
        <v>904</v>
      </c>
    </row>
    <row r="87" spans="1:9">
      <c r="A87" s="58" t="s">
        <v>410</v>
      </c>
      <c r="B87" s="58" t="s">
        <v>411</v>
      </c>
      <c r="C87" s="58" t="s">
        <v>412</v>
      </c>
      <c r="D87" s="58" t="s">
        <v>305</v>
      </c>
    </row>
    <row r="88" spans="1:9">
      <c r="A88" s="58" t="s">
        <v>414</v>
      </c>
      <c r="B88" s="58" t="s">
        <v>411</v>
      </c>
      <c r="C88" s="58" t="s">
        <v>412</v>
      </c>
      <c r="D88" s="58" t="s">
        <v>305</v>
      </c>
    </row>
    <row r="89" spans="1:9">
      <c r="A89" s="58" t="s">
        <v>415</v>
      </c>
      <c r="B89" s="58" t="s">
        <v>411</v>
      </c>
      <c r="C89" s="58" t="s">
        <v>412</v>
      </c>
      <c r="D89" s="58" t="s">
        <v>305</v>
      </c>
    </row>
    <row r="90" spans="1:9">
      <c r="A90" s="59" t="s">
        <v>416</v>
      </c>
    </row>
    <row r="91" spans="1:9">
      <c r="A91" s="58" t="s">
        <v>417</v>
      </c>
      <c r="B91" s="58" t="s">
        <v>418</v>
      </c>
      <c r="C91" s="58" t="s">
        <v>419</v>
      </c>
      <c r="D91" s="58" t="s">
        <v>420</v>
      </c>
      <c r="E91" s="58" t="s">
        <v>421</v>
      </c>
      <c r="F91" s="58" t="s">
        <v>422</v>
      </c>
      <c r="G91" s="58" t="s">
        <v>423</v>
      </c>
      <c r="H91" s="58" t="s">
        <v>424</v>
      </c>
      <c r="I91" s="58" t="s">
        <v>425</v>
      </c>
    </row>
    <row r="92" spans="1:9">
      <c r="A92" s="58" t="s">
        <v>426</v>
      </c>
      <c r="B92" s="58" t="s">
        <v>418</v>
      </c>
      <c r="C92" s="58" t="s">
        <v>419</v>
      </c>
      <c r="D92" s="58" t="s">
        <v>420</v>
      </c>
      <c r="E92" s="58" t="s">
        <v>421</v>
      </c>
      <c r="F92" s="58" t="s">
        <v>422</v>
      </c>
      <c r="G92" s="58" t="s">
        <v>423</v>
      </c>
      <c r="H92" s="58" t="s">
        <v>424</v>
      </c>
      <c r="I92" s="58" t="s">
        <v>425</v>
      </c>
    </row>
    <row r="93" spans="1:9">
      <c r="A93" s="58" t="s">
        <v>427</v>
      </c>
      <c r="B93" s="58" t="s">
        <v>418</v>
      </c>
      <c r="C93" s="58" t="s">
        <v>419</v>
      </c>
      <c r="D93" s="58" t="s">
        <v>420</v>
      </c>
      <c r="E93" s="58" t="s">
        <v>421</v>
      </c>
      <c r="F93" s="58" t="s">
        <v>422</v>
      </c>
      <c r="G93" s="58" t="s">
        <v>423</v>
      </c>
      <c r="H93" s="58" t="s">
        <v>424</v>
      </c>
      <c r="I93" s="58" t="s">
        <v>425</v>
      </c>
    </row>
    <row r="94" spans="1:9">
      <c r="A94" s="58" t="s">
        <v>428</v>
      </c>
      <c r="B94" s="58" t="s">
        <v>418</v>
      </c>
      <c r="C94" s="58" t="s">
        <v>419</v>
      </c>
      <c r="D94" s="58" t="s">
        <v>420</v>
      </c>
      <c r="E94" s="58" t="s">
        <v>421</v>
      </c>
      <c r="F94" s="58" t="s">
        <v>422</v>
      </c>
      <c r="G94" s="58" t="s">
        <v>423</v>
      </c>
      <c r="H94" s="58" t="s">
        <v>424</v>
      </c>
      <c r="I94" s="58" t="s">
        <v>425</v>
      </c>
    </row>
    <row r="95" spans="1:9">
      <c r="A95" s="58" t="s">
        <v>429</v>
      </c>
      <c r="B95" s="58" t="s">
        <v>418</v>
      </c>
      <c r="C95" s="58" t="s">
        <v>419</v>
      </c>
      <c r="D95" s="58" t="s">
        <v>420</v>
      </c>
      <c r="E95" s="58" t="s">
        <v>421</v>
      </c>
      <c r="F95" s="58" t="s">
        <v>422</v>
      </c>
      <c r="G95" s="58" t="s">
        <v>423</v>
      </c>
      <c r="H95" s="58" t="s">
        <v>424</v>
      </c>
      <c r="I95" s="58" t="s">
        <v>425</v>
      </c>
    </row>
    <row r="96" spans="1:9">
      <c r="A96" s="58" t="s">
        <v>430</v>
      </c>
      <c r="B96" s="58" t="s">
        <v>418</v>
      </c>
      <c r="C96" s="58" t="s">
        <v>419</v>
      </c>
      <c r="D96" s="58" t="s">
        <v>420</v>
      </c>
      <c r="E96" s="58" t="s">
        <v>421</v>
      </c>
      <c r="F96" s="58" t="s">
        <v>422</v>
      </c>
      <c r="G96" s="58" t="s">
        <v>423</v>
      </c>
      <c r="H96" s="58" t="s">
        <v>424</v>
      </c>
      <c r="I96" s="58" t="s">
        <v>425</v>
      </c>
    </row>
    <row r="97" spans="1:9">
      <c r="A97" s="58" t="s">
        <v>431</v>
      </c>
      <c r="B97" s="58" t="s">
        <v>418</v>
      </c>
      <c r="C97" s="58" t="s">
        <v>419</v>
      </c>
      <c r="D97" s="58" t="s">
        <v>420</v>
      </c>
      <c r="E97" s="58" t="s">
        <v>421</v>
      </c>
      <c r="F97" s="58" t="s">
        <v>422</v>
      </c>
      <c r="G97" s="58" t="s">
        <v>423</v>
      </c>
      <c r="H97" s="58" t="s">
        <v>424</v>
      </c>
      <c r="I97" s="58" t="s">
        <v>425</v>
      </c>
    </row>
    <row r="98" spans="1:9">
      <c r="A98" s="59" t="s">
        <v>883</v>
      </c>
    </row>
    <row r="99" spans="1:9">
      <c r="A99" s="58" t="s">
        <v>432</v>
      </c>
      <c r="B99" s="58" t="s">
        <v>433</v>
      </c>
      <c r="C99" s="58" t="s">
        <v>434</v>
      </c>
      <c r="D99" s="58" t="s">
        <v>305</v>
      </c>
    </row>
    <row r="100" spans="1:9">
      <c r="A100" s="58" t="s">
        <v>435</v>
      </c>
      <c r="B100" s="58" t="s">
        <v>433</v>
      </c>
      <c r="C100" s="58" t="s">
        <v>434</v>
      </c>
      <c r="D100" s="58" t="s">
        <v>305</v>
      </c>
    </row>
    <row r="101" spans="1:9">
      <c r="A101" s="59" t="s">
        <v>885</v>
      </c>
    </row>
    <row r="102" spans="1:9">
      <c r="A102" s="58" t="s">
        <v>436</v>
      </c>
      <c r="B102" s="58" t="s">
        <v>437</v>
      </c>
    </row>
    <row r="103" spans="1:9">
      <c r="A103" s="59" t="s">
        <v>438</v>
      </c>
    </row>
    <row r="104" spans="1:9">
      <c r="A104" s="58" t="s">
        <v>439</v>
      </c>
      <c r="B104" s="58" t="s">
        <v>440</v>
      </c>
    </row>
    <row r="105" spans="1:9">
      <c r="A105" s="58" t="s">
        <v>441</v>
      </c>
      <c r="B105" s="58" t="s">
        <v>440</v>
      </c>
    </row>
    <row r="106" spans="1:9">
      <c r="A106" s="58" t="s">
        <v>442</v>
      </c>
      <c r="B106" s="58" t="s">
        <v>440</v>
      </c>
    </row>
    <row r="107" spans="1:9">
      <c r="A107" s="58" t="s">
        <v>443</v>
      </c>
      <c r="B107" s="58" t="s">
        <v>440</v>
      </c>
    </row>
    <row r="108" spans="1:9">
      <c r="A108" s="58" t="s">
        <v>444</v>
      </c>
      <c r="B108" s="58" t="s">
        <v>445</v>
      </c>
      <c r="C108" s="58" t="s">
        <v>380</v>
      </c>
    </row>
    <row r="109" spans="1:9">
      <c r="A109" s="58" t="s">
        <v>446</v>
      </c>
      <c r="B109" s="58" t="s">
        <v>445</v>
      </c>
      <c r="C109" s="58" t="s">
        <v>380</v>
      </c>
    </row>
    <row r="110" spans="1:9">
      <c r="A110" s="59" t="s">
        <v>447</v>
      </c>
    </row>
    <row r="111" spans="1:9">
      <c r="A111" s="58" t="s">
        <v>448</v>
      </c>
      <c r="B111" s="58" t="s">
        <v>449</v>
      </c>
      <c r="C111" s="58" t="s">
        <v>450</v>
      </c>
      <c r="D111" s="58" t="s">
        <v>451</v>
      </c>
    </row>
    <row r="112" spans="1:9">
      <c r="A112" s="58" t="s">
        <v>452</v>
      </c>
      <c r="B112" s="58" t="s">
        <v>449</v>
      </c>
      <c r="C112" s="58" t="s">
        <v>450</v>
      </c>
      <c r="D112" s="58" t="s">
        <v>451</v>
      </c>
    </row>
    <row r="113" spans="1:22">
      <c r="A113" s="58" t="s">
        <v>453</v>
      </c>
      <c r="B113" s="58" t="s">
        <v>449</v>
      </c>
      <c r="C113" s="58" t="s">
        <v>450</v>
      </c>
      <c r="D113" s="58" t="s">
        <v>451</v>
      </c>
    </row>
    <row r="114" spans="1:22">
      <c r="A114" s="58" t="s">
        <v>454</v>
      </c>
      <c r="B114" s="58" t="s">
        <v>449</v>
      </c>
      <c r="C114" s="58" t="s">
        <v>450</v>
      </c>
      <c r="D114" s="58" t="s">
        <v>451</v>
      </c>
    </row>
    <row r="115" spans="1:22">
      <c r="A115" s="58" t="s">
        <v>455</v>
      </c>
      <c r="B115" s="58" t="s">
        <v>449</v>
      </c>
      <c r="C115" s="58" t="s">
        <v>450</v>
      </c>
      <c r="D115" s="58" t="s">
        <v>451</v>
      </c>
    </row>
    <row r="116" spans="1:22">
      <c r="A116" s="58" t="s">
        <v>456</v>
      </c>
      <c r="B116" s="58" t="s">
        <v>449</v>
      </c>
      <c r="C116" s="58" t="s">
        <v>450</v>
      </c>
      <c r="D116" s="58" t="s">
        <v>451</v>
      </c>
    </row>
    <row r="117" spans="1:22">
      <c r="A117" s="58" t="s">
        <v>457</v>
      </c>
      <c r="B117" s="58" t="s">
        <v>305</v>
      </c>
    </row>
    <row r="118" spans="1:22">
      <c r="A118" s="59" t="s">
        <v>458</v>
      </c>
    </row>
    <row r="119" spans="1:22">
      <c r="A119" s="59" t="s">
        <v>304</v>
      </c>
    </row>
    <row r="120" spans="1:22">
      <c r="A120" s="59" t="s">
        <v>302</v>
      </c>
    </row>
    <row r="121" spans="1:22">
      <c r="A121" s="59" t="s">
        <v>459</v>
      </c>
    </row>
    <row r="122" spans="1:22">
      <c r="A122" s="59" t="s">
        <v>460</v>
      </c>
    </row>
    <row r="123" spans="1:22">
      <c r="A123" s="58" t="s">
        <v>461</v>
      </c>
      <c r="B123" s="58" t="s">
        <v>326</v>
      </c>
    </row>
    <row r="124" spans="1:22">
      <c r="A124" s="58" t="s">
        <v>462</v>
      </c>
      <c r="B124" s="58" t="s">
        <v>265</v>
      </c>
      <c r="C124" s="58" t="s">
        <v>326</v>
      </c>
      <c r="D124" s="58" t="s">
        <v>463</v>
      </c>
      <c r="E124" s="58" t="s">
        <v>363</v>
      </c>
      <c r="F124" s="58" t="s">
        <v>411</v>
      </c>
      <c r="G124" s="58" t="s">
        <v>418</v>
      </c>
      <c r="H124" s="58" t="s">
        <v>464</v>
      </c>
      <c r="I124" s="58" t="s">
        <v>412</v>
      </c>
      <c r="J124" s="58" t="s">
        <v>465</v>
      </c>
      <c r="K124" s="58" t="s">
        <v>404</v>
      </c>
      <c r="L124" s="58" t="s">
        <v>466</v>
      </c>
      <c r="M124" s="58" t="s">
        <v>461</v>
      </c>
      <c r="N124" s="58" t="s">
        <v>467</v>
      </c>
      <c r="O124" s="58" t="s">
        <v>468</v>
      </c>
      <c r="P124" s="58" t="s">
        <v>437</v>
      </c>
      <c r="Q124" s="58" t="s">
        <v>469</v>
      </c>
      <c r="R124" s="58" t="s">
        <v>470</v>
      </c>
      <c r="S124" s="58" t="s">
        <v>471</v>
      </c>
      <c r="T124" s="58" t="s">
        <v>305</v>
      </c>
      <c r="U124" s="58" t="s">
        <v>282</v>
      </c>
      <c r="V124" s="58" t="s">
        <v>290</v>
      </c>
    </row>
    <row r="125" spans="1:22">
      <c r="A125" s="58" t="s">
        <v>472</v>
      </c>
      <c r="B125" s="58" t="s">
        <v>265</v>
      </c>
      <c r="C125" s="58" t="s">
        <v>326</v>
      </c>
      <c r="D125" s="58" t="s">
        <v>463</v>
      </c>
      <c r="E125" s="58" t="s">
        <v>363</v>
      </c>
      <c r="F125" s="58" t="s">
        <v>411</v>
      </c>
      <c r="G125" s="58" t="s">
        <v>418</v>
      </c>
      <c r="H125" s="58" t="s">
        <v>464</v>
      </c>
      <c r="I125" s="58" t="s">
        <v>412</v>
      </c>
      <c r="J125" s="58" t="s">
        <v>465</v>
      </c>
      <c r="K125" s="58" t="s">
        <v>404</v>
      </c>
      <c r="L125" s="58" t="s">
        <v>466</v>
      </c>
      <c r="M125" s="58" t="s">
        <v>461</v>
      </c>
      <c r="N125" s="58" t="s">
        <v>467</v>
      </c>
      <c r="O125" s="58" t="s">
        <v>468</v>
      </c>
      <c r="P125" s="58" t="s">
        <v>437</v>
      </c>
      <c r="Q125" s="58" t="s">
        <v>469</v>
      </c>
      <c r="R125" s="58" t="s">
        <v>470</v>
      </c>
      <c r="S125" s="58" t="s">
        <v>471</v>
      </c>
      <c r="T125" s="58" t="s">
        <v>305</v>
      </c>
      <c r="U125" s="58" t="s">
        <v>282</v>
      </c>
      <c r="V125" s="58" t="s">
        <v>290</v>
      </c>
    </row>
    <row r="126" spans="1:22">
      <c r="A126" s="58" t="s">
        <v>473</v>
      </c>
      <c r="B126" s="58" t="s">
        <v>265</v>
      </c>
      <c r="C126" s="58" t="s">
        <v>326</v>
      </c>
      <c r="D126" s="58" t="s">
        <v>463</v>
      </c>
      <c r="E126" s="58" t="s">
        <v>363</v>
      </c>
      <c r="F126" s="58" t="s">
        <v>411</v>
      </c>
      <c r="G126" s="58" t="s">
        <v>418</v>
      </c>
      <c r="H126" s="58" t="s">
        <v>464</v>
      </c>
      <c r="I126" s="58" t="s">
        <v>412</v>
      </c>
      <c r="J126" s="58" t="s">
        <v>465</v>
      </c>
      <c r="K126" s="58" t="s">
        <v>404</v>
      </c>
      <c r="L126" s="58" t="s">
        <v>466</v>
      </c>
      <c r="M126" s="58" t="s">
        <v>461</v>
      </c>
      <c r="N126" s="58" t="s">
        <v>467</v>
      </c>
      <c r="O126" s="58" t="s">
        <v>468</v>
      </c>
      <c r="P126" s="58" t="s">
        <v>437</v>
      </c>
      <c r="Q126" s="58" t="s">
        <v>469</v>
      </c>
      <c r="R126" s="58" t="s">
        <v>470</v>
      </c>
      <c r="S126" s="58" t="s">
        <v>471</v>
      </c>
      <c r="T126" s="58" t="s">
        <v>305</v>
      </c>
      <c r="U126" s="58" t="s">
        <v>282</v>
      </c>
      <c r="V126" s="58" t="s">
        <v>290</v>
      </c>
    </row>
    <row r="127" spans="1:22">
      <c r="A127" s="59" t="s">
        <v>474</v>
      </c>
    </row>
    <row r="128" spans="1:22">
      <c r="A128" s="58" t="s">
        <v>475</v>
      </c>
      <c r="B128" s="58" t="s">
        <v>464</v>
      </c>
      <c r="C128" s="58" t="s">
        <v>476</v>
      </c>
      <c r="D128" s="58" t="s">
        <v>413</v>
      </c>
      <c r="E128" s="58" t="s">
        <v>305</v>
      </c>
      <c r="F128" s="58" t="s">
        <v>290</v>
      </c>
      <c r="G128" s="58" t="s">
        <v>477</v>
      </c>
    </row>
    <row r="129" spans="1:9">
      <c r="A129" s="58" t="s">
        <v>478</v>
      </c>
      <c r="B129" s="58" t="s">
        <v>464</v>
      </c>
      <c r="C129" s="58" t="s">
        <v>476</v>
      </c>
      <c r="D129" s="58" t="s">
        <v>413</v>
      </c>
      <c r="E129" s="58" t="s">
        <v>305</v>
      </c>
      <c r="F129" s="58" t="s">
        <v>290</v>
      </c>
      <c r="G129" s="58" t="s">
        <v>477</v>
      </c>
    </row>
    <row r="130" spans="1:9">
      <c r="A130" s="58" t="s">
        <v>479</v>
      </c>
      <c r="B130" s="58" t="s">
        <v>464</v>
      </c>
      <c r="C130" s="58" t="s">
        <v>476</v>
      </c>
      <c r="D130" s="58" t="s">
        <v>413</v>
      </c>
      <c r="E130" s="58" t="s">
        <v>305</v>
      </c>
      <c r="F130" s="58" t="s">
        <v>290</v>
      </c>
      <c r="G130" s="58" t="s">
        <v>477</v>
      </c>
    </row>
    <row r="131" spans="1:9">
      <c r="A131" s="58" t="s">
        <v>480</v>
      </c>
      <c r="B131" s="58" t="s">
        <v>290</v>
      </c>
      <c r="C131" s="58" t="s">
        <v>305</v>
      </c>
      <c r="D131" s="58" t="s">
        <v>477</v>
      </c>
    </row>
    <row r="132" spans="1:9">
      <c r="A132" s="58" t="s">
        <v>481</v>
      </c>
      <c r="B132" s="58" t="s">
        <v>464</v>
      </c>
    </row>
    <row r="133" spans="1:9">
      <c r="A133" s="58" t="s">
        <v>482</v>
      </c>
      <c r="B133" s="58" t="s">
        <v>483</v>
      </c>
      <c r="C133" s="58" t="s">
        <v>305</v>
      </c>
      <c r="D133" s="58" t="s">
        <v>290</v>
      </c>
    </row>
    <row r="134" spans="1:9">
      <c r="A134" s="58" t="s">
        <v>484</v>
      </c>
      <c r="B134" s="58" t="s">
        <v>483</v>
      </c>
      <c r="C134" s="58" t="s">
        <v>305</v>
      </c>
      <c r="D134" s="58" t="s">
        <v>290</v>
      </c>
    </row>
    <row r="135" spans="1:9">
      <c r="A135" s="58" t="s">
        <v>485</v>
      </c>
      <c r="B135" s="58" t="s">
        <v>290</v>
      </c>
    </row>
    <row r="136" spans="1:9">
      <c r="A136" s="59" t="s">
        <v>486</v>
      </c>
    </row>
    <row r="137" spans="1:9">
      <c r="A137" s="58" t="s">
        <v>487</v>
      </c>
      <c r="B137" s="58" t="s">
        <v>140</v>
      </c>
      <c r="C137" s="58" t="s">
        <v>488</v>
      </c>
      <c r="D137" s="58" t="s">
        <v>363</v>
      </c>
      <c r="E137" s="58" t="s">
        <v>489</v>
      </c>
    </row>
    <row r="138" spans="1:9">
      <c r="A138" s="58" t="s">
        <v>490</v>
      </c>
      <c r="B138" s="58" t="s">
        <v>140</v>
      </c>
      <c r="C138" s="58" t="s">
        <v>488</v>
      </c>
      <c r="D138" s="58" t="s">
        <v>363</v>
      </c>
      <c r="E138" s="58" t="s">
        <v>489</v>
      </c>
    </row>
    <row r="139" spans="1:9">
      <c r="A139" s="58" t="s">
        <v>491</v>
      </c>
      <c r="B139" s="58" t="s">
        <v>140</v>
      </c>
      <c r="C139" s="58" t="s">
        <v>488</v>
      </c>
      <c r="D139" s="58" t="s">
        <v>363</v>
      </c>
      <c r="E139" s="58" t="s">
        <v>489</v>
      </c>
    </row>
    <row r="140" spans="1:9">
      <c r="A140" s="58" t="s">
        <v>492</v>
      </c>
      <c r="B140" s="58" t="s">
        <v>140</v>
      </c>
      <c r="C140" s="58" t="s">
        <v>488</v>
      </c>
      <c r="D140" s="58" t="s">
        <v>363</v>
      </c>
      <c r="E140" s="58" t="s">
        <v>489</v>
      </c>
    </row>
    <row r="141" spans="1:9">
      <c r="A141" s="58" t="s">
        <v>493</v>
      </c>
      <c r="B141" s="58" t="s">
        <v>140</v>
      </c>
      <c r="C141" s="58" t="s">
        <v>488</v>
      </c>
      <c r="D141" s="58" t="s">
        <v>363</v>
      </c>
      <c r="E141" s="58" t="s">
        <v>489</v>
      </c>
    </row>
    <row r="142" spans="1:9">
      <c r="A142" s="58" t="s">
        <v>494</v>
      </c>
      <c r="B142" s="58" t="s">
        <v>363</v>
      </c>
      <c r="C142" s="58" t="s">
        <v>495</v>
      </c>
      <c r="D142" s="58" t="s">
        <v>496</v>
      </c>
      <c r="E142" s="58" t="s">
        <v>497</v>
      </c>
      <c r="F142" s="58" t="s">
        <v>498</v>
      </c>
      <c r="G142" s="58" t="s">
        <v>305</v>
      </c>
      <c r="H142" s="58" t="s">
        <v>290</v>
      </c>
      <c r="I142" s="58" t="s">
        <v>499</v>
      </c>
    </row>
    <row r="143" spans="1:9">
      <c r="A143" s="58" t="s">
        <v>500</v>
      </c>
      <c r="B143" s="58" t="s">
        <v>363</v>
      </c>
      <c r="C143" s="58" t="s">
        <v>495</v>
      </c>
      <c r="D143" s="58" t="s">
        <v>496</v>
      </c>
      <c r="E143" s="58" t="s">
        <v>497</v>
      </c>
      <c r="F143" s="58" t="s">
        <v>498</v>
      </c>
      <c r="G143" s="58" t="s">
        <v>305</v>
      </c>
      <c r="H143" s="58" t="s">
        <v>290</v>
      </c>
      <c r="I143" s="58" t="s">
        <v>499</v>
      </c>
    </row>
    <row r="144" spans="1:9">
      <c r="A144" s="59" t="s">
        <v>501</v>
      </c>
    </row>
    <row r="145" spans="1:14">
      <c r="A145" s="58" t="s">
        <v>502</v>
      </c>
      <c r="B145" s="58" t="s">
        <v>503</v>
      </c>
      <c r="C145" s="58" t="s">
        <v>305</v>
      </c>
    </row>
    <row r="146" spans="1:14">
      <c r="A146" s="59" t="s">
        <v>504</v>
      </c>
    </row>
    <row r="147" spans="1:14">
      <c r="A147" s="59" t="s">
        <v>505</v>
      </c>
    </row>
    <row r="148" spans="1:14">
      <c r="A148" s="59" t="s">
        <v>506</v>
      </c>
    </row>
    <row r="149" spans="1:14">
      <c r="A149" s="58" t="s">
        <v>507</v>
      </c>
      <c r="B149" s="58" t="s">
        <v>474</v>
      </c>
      <c r="C149" s="58" t="s">
        <v>508</v>
      </c>
    </row>
    <row r="150" spans="1:14">
      <c r="A150" s="58" t="s">
        <v>509</v>
      </c>
      <c r="B150" s="58" t="s">
        <v>474</v>
      </c>
      <c r="C150" s="58" t="s">
        <v>508</v>
      </c>
    </row>
    <row r="151" spans="1:14">
      <c r="A151" s="58" t="s">
        <v>510</v>
      </c>
      <c r="B151" s="58" t="s">
        <v>474</v>
      </c>
      <c r="C151" s="58" t="s">
        <v>508</v>
      </c>
    </row>
    <row r="152" spans="1:14">
      <c r="A152" s="58" t="s">
        <v>511</v>
      </c>
      <c r="B152" s="58" t="s">
        <v>474</v>
      </c>
      <c r="C152" s="58" t="s">
        <v>508</v>
      </c>
    </row>
    <row r="153" spans="1:14">
      <c r="A153" s="58" t="s">
        <v>512</v>
      </c>
      <c r="B153" s="58" t="s">
        <v>513</v>
      </c>
    </row>
    <row r="154" spans="1:14">
      <c r="A154" s="58" t="s">
        <v>514</v>
      </c>
      <c r="B154" s="58" t="s">
        <v>140</v>
      </c>
      <c r="C154" s="58" t="s">
        <v>515</v>
      </c>
      <c r="D154" s="58" t="s">
        <v>379</v>
      </c>
      <c r="E154" s="58" t="s">
        <v>380</v>
      </c>
      <c r="F154" s="58" t="s">
        <v>474</v>
      </c>
      <c r="G154" s="58" t="s">
        <v>516</v>
      </c>
      <c r="H154" s="58" t="s">
        <v>513</v>
      </c>
      <c r="I154" s="58" t="s">
        <v>517</v>
      </c>
      <c r="J154" s="58" t="s">
        <v>508</v>
      </c>
      <c r="K154" s="58" t="s">
        <v>483</v>
      </c>
      <c r="L154" s="58" t="s">
        <v>284</v>
      </c>
      <c r="M154" s="58" t="s">
        <v>518</v>
      </c>
      <c r="N154" s="58"/>
    </row>
    <row r="155" spans="1:14">
      <c r="A155" s="58" t="s">
        <v>519</v>
      </c>
      <c r="B155" s="58" t="s">
        <v>140</v>
      </c>
      <c r="C155" s="58" t="s">
        <v>515</v>
      </c>
      <c r="D155" s="58" t="s">
        <v>379</v>
      </c>
      <c r="E155" s="58" t="s">
        <v>380</v>
      </c>
      <c r="F155" s="58" t="s">
        <v>474</v>
      </c>
      <c r="G155" s="58" t="s">
        <v>516</v>
      </c>
      <c r="H155" s="58" t="s">
        <v>513</v>
      </c>
      <c r="I155" s="58" t="s">
        <v>517</v>
      </c>
      <c r="J155" s="58" t="s">
        <v>508</v>
      </c>
      <c r="K155" s="58" t="s">
        <v>483</v>
      </c>
      <c r="L155" s="58" t="s">
        <v>284</v>
      </c>
      <c r="M155" s="58" t="s">
        <v>518</v>
      </c>
      <c r="N155" s="58"/>
    </row>
    <row r="156" spans="1:14">
      <c r="A156" s="58" t="s">
        <v>520</v>
      </c>
      <c r="B156" s="58" t="s">
        <v>140</v>
      </c>
      <c r="C156" s="58" t="s">
        <v>515</v>
      </c>
      <c r="D156" s="58" t="s">
        <v>379</v>
      </c>
      <c r="E156" s="58" t="s">
        <v>380</v>
      </c>
      <c r="F156" s="58" t="s">
        <v>474</v>
      </c>
      <c r="G156" s="58" t="s">
        <v>516</v>
      </c>
      <c r="H156" s="58" t="s">
        <v>513</v>
      </c>
      <c r="I156" s="58" t="s">
        <v>517</v>
      </c>
      <c r="J156" s="58" t="s">
        <v>508</v>
      </c>
      <c r="K156" s="58" t="s">
        <v>483</v>
      </c>
      <c r="L156" s="58" t="s">
        <v>284</v>
      </c>
      <c r="M156" s="58" t="s">
        <v>518</v>
      </c>
      <c r="N156" s="58"/>
    </row>
    <row r="157" spans="1:14">
      <c r="A157" s="58" t="s">
        <v>521</v>
      </c>
      <c r="B157" s="58" t="s">
        <v>140</v>
      </c>
      <c r="C157" s="58" t="s">
        <v>515</v>
      </c>
      <c r="D157" s="58" t="s">
        <v>379</v>
      </c>
      <c r="E157" s="58" t="s">
        <v>380</v>
      </c>
      <c r="F157" s="58" t="s">
        <v>474</v>
      </c>
      <c r="G157" s="58" t="s">
        <v>516</v>
      </c>
      <c r="H157" s="58" t="s">
        <v>513</v>
      </c>
      <c r="I157" s="58" t="s">
        <v>517</v>
      </c>
      <c r="J157" s="58" t="s">
        <v>508</v>
      </c>
      <c r="K157" s="58" t="s">
        <v>483</v>
      </c>
      <c r="L157" s="58" t="s">
        <v>284</v>
      </c>
      <c r="M157" s="58" t="s">
        <v>518</v>
      </c>
      <c r="N157" s="58"/>
    </row>
    <row r="158" spans="1:14">
      <c r="A158" s="59" t="s">
        <v>522</v>
      </c>
    </row>
    <row r="159" spans="1:14">
      <c r="A159" s="58" t="s">
        <v>523</v>
      </c>
      <c r="B159" s="58" t="s">
        <v>513</v>
      </c>
    </row>
    <row r="160" spans="1:14">
      <c r="A160" s="59" t="s">
        <v>524</v>
      </c>
    </row>
    <row r="161" spans="1:4">
      <c r="A161" s="58" t="s">
        <v>508</v>
      </c>
      <c r="B161" s="58" t="s">
        <v>525</v>
      </c>
    </row>
    <row r="162" spans="1:4">
      <c r="A162" s="58" t="s">
        <v>526</v>
      </c>
      <c r="B162" s="58" t="s">
        <v>140</v>
      </c>
      <c r="C162" s="58" t="s">
        <v>527</v>
      </c>
    </row>
    <row r="163" spans="1:4">
      <c r="A163" s="58" t="s">
        <v>528</v>
      </c>
      <c r="B163" s="58" t="s">
        <v>140</v>
      </c>
      <c r="C163" s="58" t="s">
        <v>527</v>
      </c>
    </row>
    <row r="164" spans="1:4">
      <c r="A164" s="58" t="s">
        <v>529</v>
      </c>
      <c r="B164" s="58" t="s">
        <v>140</v>
      </c>
      <c r="C164" s="58" t="s">
        <v>527</v>
      </c>
    </row>
    <row r="165" spans="1:4">
      <c r="A165" s="59" t="s">
        <v>530</v>
      </c>
    </row>
    <row r="166" spans="1:4">
      <c r="A166" s="59" t="s">
        <v>531</v>
      </c>
    </row>
    <row r="167" spans="1:4">
      <c r="A167" s="59" t="s">
        <v>532</v>
      </c>
    </row>
    <row r="168" spans="1:4">
      <c r="A168" s="59" t="s">
        <v>533</v>
      </c>
    </row>
    <row r="169" spans="1:4">
      <c r="A169" s="59" t="s">
        <v>534</v>
      </c>
    </row>
    <row r="170" spans="1:4">
      <c r="A170" s="58" t="s">
        <v>535</v>
      </c>
      <c r="B170" s="58" t="s">
        <v>466</v>
      </c>
      <c r="C170" s="58" t="s">
        <v>302</v>
      </c>
      <c r="D170" s="58" t="s">
        <v>536</v>
      </c>
    </row>
    <row r="171" spans="1:4">
      <c r="A171" s="58" t="s">
        <v>537</v>
      </c>
      <c r="B171" s="58" t="s">
        <v>466</v>
      </c>
      <c r="C171" s="58" t="s">
        <v>302</v>
      </c>
      <c r="D171" s="58" t="s">
        <v>536</v>
      </c>
    </row>
    <row r="172" spans="1:4">
      <c r="A172" s="58" t="s">
        <v>538</v>
      </c>
      <c r="B172" s="58" t="s">
        <v>466</v>
      </c>
    </row>
    <row r="173" spans="1:4">
      <c r="A173" s="59" t="s">
        <v>539</v>
      </c>
    </row>
    <row r="174" spans="1:4">
      <c r="A174" s="59" t="s">
        <v>540</v>
      </c>
    </row>
    <row r="175" spans="1:4">
      <c r="A175" s="59" t="s">
        <v>541</v>
      </c>
    </row>
    <row r="176" spans="1:4">
      <c r="A176" s="58" t="s">
        <v>542</v>
      </c>
      <c r="B176" s="58" t="s">
        <v>543</v>
      </c>
    </row>
    <row r="177" spans="1:30">
      <c r="A177" s="58" t="s">
        <v>17</v>
      </c>
      <c r="B177" s="58" t="s">
        <v>140</v>
      </c>
      <c r="C177" s="58" t="s">
        <v>354</v>
      </c>
      <c r="D177" s="58" t="s">
        <v>356</v>
      </c>
      <c r="E177" s="58" t="s">
        <v>543</v>
      </c>
      <c r="F177" s="58" t="s">
        <v>544</v>
      </c>
    </row>
    <row r="178" spans="1:30">
      <c r="A178" s="59" t="s">
        <v>888</v>
      </c>
    </row>
    <row r="179" spans="1:30">
      <c r="A179" s="59" t="s">
        <v>890</v>
      </c>
    </row>
    <row r="180" spans="1:30">
      <c r="A180" s="58" t="s">
        <v>545</v>
      </c>
      <c r="B180" s="58" t="s">
        <v>140</v>
      </c>
      <c r="C180" s="58" t="s">
        <v>546</v>
      </c>
      <c r="D180" s="58" t="s">
        <v>488</v>
      </c>
      <c r="E180" s="58" t="s">
        <v>393</v>
      </c>
      <c r="F180" s="58" t="s">
        <v>547</v>
      </c>
      <c r="G180" s="58" t="s">
        <v>496</v>
      </c>
      <c r="H180" s="58" t="s">
        <v>548</v>
      </c>
      <c r="I180" s="58" t="s">
        <v>549</v>
      </c>
    </row>
    <row r="181" spans="1:30">
      <c r="A181" s="58" t="s">
        <v>550</v>
      </c>
      <c r="B181" s="58" t="s">
        <v>140</v>
      </c>
      <c r="C181" s="58" t="s">
        <v>546</v>
      </c>
      <c r="D181" s="58" t="s">
        <v>488</v>
      </c>
      <c r="E181" s="58" t="s">
        <v>393</v>
      </c>
      <c r="F181" s="58" t="s">
        <v>547</v>
      </c>
      <c r="G181" s="58" t="s">
        <v>496</v>
      </c>
      <c r="H181" s="58" t="s">
        <v>548</v>
      </c>
      <c r="I181" s="58" t="s">
        <v>549</v>
      </c>
    </row>
    <row r="182" spans="1:30">
      <c r="A182" s="58" t="s">
        <v>551</v>
      </c>
      <c r="B182" s="58" t="s">
        <v>140</v>
      </c>
      <c r="C182" s="58" t="s">
        <v>546</v>
      </c>
      <c r="D182" s="58" t="s">
        <v>488</v>
      </c>
      <c r="E182" s="58" t="s">
        <v>393</v>
      </c>
      <c r="F182" s="58" t="s">
        <v>547</v>
      </c>
      <c r="G182" s="58" t="s">
        <v>496</v>
      </c>
      <c r="H182" s="58" t="s">
        <v>548</v>
      </c>
      <c r="I182" s="58" t="s">
        <v>549</v>
      </c>
    </row>
    <row r="183" spans="1:30">
      <c r="A183" s="59" t="s">
        <v>552</v>
      </c>
    </row>
    <row r="184" spans="1:30">
      <c r="A184" s="59" t="s">
        <v>553</v>
      </c>
    </row>
    <row r="185" spans="1:30">
      <c r="A185" s="59" t="s">
        <v>554</v>
      </c>
    </row>
    <row r="186" spans="1:30">
      <c r="A186" s="59" t="s">
        <v>555</v>
      </c>
    </row>
    <row r="187" spans="1:30">
      <c r="A187" s="59" t="s">
        <v>556</v>
      </c>
    </row>
    <row r="188" spans="1:30">
      <c r="A188" s="59" t="s">
        <v>557</v>
      </c>
    </row>
    <row r="189" spans="1:30">
      <c r="A189" s="59" t="s">
        <v>558</v>
      </c>
    </row>
    <row r="190" spans="1:30">
      <c r="A190" s="59" t="s">
        <v>559</v>
      </c>
    </row>
    <row r="191" spans="1:30">
      <c r="A191" s="59" t="s">
        <v>560</v>
      </c>
    </row>
    <row r="192" spans="1:30">
      <c r="A192" s="58" t="s">
        <v>561</v>
      </c>
      <c r="B192" s="58" t="s">
        <v>265</v>
      </c>
      <c r="C192" s="58" t="s">
        <v>463</v>
      </c>
      <c r="D192" s="58" t="s">
        <v>363</v>
      </c>
      <c r="E192" s="58" t="s">
        <v>411</v>
      </c>
      <c r="F192" s="58" t="s">
        <v>418</v>
      </c>
      <c r="G192" s="58" t="s">
        <v>464</v>
      </c>
      <c r="H192" s="58" t="s">
        <v>412</v>
      </c>
      <c r="I192" s="58" t="s">
        <v>465</v>
      </c>
      <c r="J192" s="58" t="s">
        <v>438</v>
      </c>
      <c r="K192" s="58" t="s">
        <v>562</v>
      </c>
      <c r="L192" s="58" t="s">
        <v>563</v>
      </c>
      <c r="M192" s="58" t="s">
        <v>466</v>
      </c>
      <c r="N192" s="58" t="s">
        <v>304</v>
      </c>
      <c r="O192" s="58" t="s">
        <v>467</v>
      </c>
      <c r="P192" s="58" t="s">
        <v>564</v>
      </c>
      <c r="Q192" s="58" t="s">
        <v>565</v>
      </c>
      <c r="R192" s="58" t="s">
        <v>502</v>
      </c>
      <c r="S192" s="58" t="s">
        <v>506</v>
      </c>
      <c r="T192" s="58" t="s">
        <v>538</v>
      </c>
      <c r="U192" s="58" t="s">
        <v>469</v>
      </c>
      <c r="V192" s="58" t="s">
        <v>566</v>
      </c>
      <c r="W192" s="58" t="s">
        <v>567</v>
      </c>
      <c r="X192" s="58" t="s">
        <v>498</v>
      </c>
      <c r="Y192" s="58" t="s">
        <v>568</v>
      </c>
      <c r="Z192" s="58" t="s">
        <v>569</v>
      </c>
      <c r="AA192" s="58" t="s">
        <v>305</v>
      </c>
      <c r="AB192" s="58" t="s">
        <v>290</v>
      </c>
      <c r="AC192" s="58" t="s">
        <v>477</v>
      </c>
      <c r="AD192" s="58" t="s">
        <v>450</v>
      </c>
    </row>
    <row r="193" spans="1:30">
      <c r="A193" s="58" t="s">
        <v>570</v>
      </c>
      <c r="B193" s="58" t="s">
        <v>265</v>
      </c>
      <c r="C193" s="58" t="s">
        <v>463</v>
      </c>
      <c r="D193" s="58" t="s">
        <v>363</v>
      </c>
      <c r="E193" s="58" t="s">
        <v>411</v>
      </c>
      <c r="F193" s="58" t="s">
        <v>418</v>
      </c>
      <c r="G193" s="58" t="s">
        <v>464</v>
      </c>
      <c r="H193" s="58" t="s">
        <v>412</v>
      </c>
      <c r="I193" s="58" t="s">
        <v>465</v>
      </c>
      <c r="J193" s="58" t="s">
        <v>438</v>
      </c>
      <c r="K193" s="58" t="s">
        <v>562</v>
      </c>
      <c r="L193" s="58" t="s">
        <v>563</v>
      </c>
      <c r="M193" s="58" t="s">
        <v>466</v>
      </c>
      <c r="N193" s="58" t="s">
        <v>304</v>
      </c>
      <c r="O193" s="58" t="s">
        <v>467</v>
      </c>
      <c r="P193" s="58" t="s">
        <v>564</v>
      </c>
      <c r="Q193" s="58" t="s">
        <v>565</v>
      </c>
      <c r="R193" s="58" t="s">
        <v>502</v>
      </c>
      <c r="S193" s="58" t="s">
        <v>506</v>
      </c>
      <c r="T193" s="58" t="s">
        <v>538</v>
      </c>
      <c r="U193" s="58" t="s">
        <v>469</v>
      </c>
      <c r="V193" s="58" t="s">
        <v>566</v>
      </c>
      <c r="W193" s="58" t="s">
        <v>567</v>
      </c>
      <c r="X193" s="58" t="s">
        <v>498</v>
      </c>
      <c r="Y193" s="58" t="s">
        <v>568</v>
      </c>
      <c r="Z193" s="58" t="s">
        <v>569</v>
      </c>
      <c r="AA193" s="58" t="s">
        <v>305</v>
      </c>
      <c r="AB193" s="58" t="s">
        <v>290</v>
      </c>
      <c r="AC193" s="58" t="s">
        <v>477</v>
      </c>
      <c r="AD193" s="58" t="s">
        <v>450</v>
      </c>
    </row>
    <row r="194" spans="1:30">
      <c r="A194" s="58" t="s">
        <v>571</v>
      </c>
      <c r="B194" s="58" t="s">
        <v>265</v>
      </c>
      <c r="C194" s="58" t="s">
        <v>463</v>
      </c>
      <c r="D194" s="58" t="s">
        <v>363</v>
      </c>
      <c r="E194" s="58" t="s">
        <v>411</v>
      </c>
      <c r="F194" s="58" t="s">
        <v>418</v>
      </c>
      <c r="G194" s="58" t="s">
        <v>464</v>
      </c>
      <c r="H194" s="58" t="s">
        <v>412</v>
      </c>
      <c r="I194" s="58" t="s">
        <v>465</v>
      </c>
      <c r="J194" s="58" t="s">
        <v>438</v>
      </c>
      <c r="K194" s="58" t="s">
        <v>562</v>
      </c>
      <c r="L194" s="58" t="s">
        <v>563</v>
      </c>
      <c r="M194" s="58" t="s">
        <v>466</v>
      </c>
      <c r="N194" s="58" t="s">
        <v>304</v>
      </c>
      <c r="O194" s="58" t="s">
        <v>467</v>
      </c>
      <c r="P194" s="58" t="s">
        <v>564</v>
      </c>
      <c r="Q194" s="58" t="s">
        <v>565</v>
      </c>
      <c r="R194" s="58" t="s">
        <v>502</v>
      </c>
      <c r="S194" s="58" t="s">
        <v>506</v>
      </c>
      <c r="T194" s="58" t="s">
        <v>538</v>
      </c>
      <c r="U194" s="58" t="s">
        <v>469</v>
      </c>
      <c r="V194" s="58" t="s">
        <v>566</v>
      </c>
      <c r="W194" s="58" t="s">
        <v>567</v>
      </c>
      <c r="X194" s="58" t="s">
        <v>498</v>
      </c>
      <c r="Y194" s="58" t="s">
        <v>568</v>
      </c>
      <c r="Z194" s="58" t="s">
        <v>569</v>
      </c>
      <c r="AA194" s="58" t="s">
        <v>305</v>
      </c>
      <c r="AB194" s="58" t="s">
        <v>290</v>
      </c>
      <c r="AC194" s="58" t="s">
        <v>477</v>
      </c>
      <c r="AD194" s="58" t="s">
        <v>450</v>
      </c>
    </row>
    <row r="195" spans="1:30">
      <c r="A195" s="58" t="s">
        <v>572</v>
      </c>
      <c r="B195" s="58" t="s">
        <v>265</v>
      </c>
      <c r="C195" s="58" t="s">
        <v>463</v>
      </c>
      <c r="D195" s="58" t="s">
        <v>363</v>
      </c>
      <c r="E195" s="58" t="s">
        <v>411</v>
      </c>
      <c r="F195" s="58" t="s">
        <v>418</v>
      </c>
      <c r="G195" s="58" t="s">
        <v>464</v>
      </c>
      <c r="H195" s="58" t="s">
        <v>412</v>
      </c>
      <c r="I195" s="58" t="s">
        <v>465</v>
      </c>
      <c r="J195" s="58" t="s">
        <v>438</v>
      </c>
      <c r="K195" s="58" t="s">
        <v>562</v>
      </c>
      <c r="L195" s="58" t="s">
        <v>563</v>
      </c>
      <c r="M195" s="58" t="s">
        <v>466</v>
      </c>
      <c r="N195" s="58" t="s">
        <v>304</v>
      </c>
      <c r="O195" s="58" t="s">
        <v>467</v>
      </c>
      <c r="P195" s="58" t="s">
        <v>564</v>
      </c>
      <c r="Q195" s="58" t="s">
        <v>565</v>
      </c>
      <c r="R195" s="58" t="s">
        <v>502</v>
      </c>
      <c r="S195" s="58" t="s">
        <v>506</v>
      </c>
      <c r="T195" s="58" t="s">
        <v>538</v>
      </c>
      <c r="U195" s="58" t="s">
        <v>469</v>
      </c>
      <c r="V195" s="58" t="s">
        <v>566</v>
      </c>
      <c r="W195" s="58" t="s">
        <v>567</v>
      </c>
      <c r="X195" s="58" t="s">
        <v>498</v>
      </c>
      <c r="Y195" s="58" t="s">
        <v>568</v>
      </c>
      <c r="Z195" s="58" t="s">
        <v>569</v>
      </c>
      <c r="AA195" s="58" t="s">
        <v>305</v>
      </c>
      <c r="AB195" s="58" t="s">
        <v>290</v>
      </c>
      <c r="AC195" s="58" t="s">
        <v>477</v>
      </c>
      <c r="AD195" s="58" t="s">
        <v>450</v>
      </c>
    </row>
    <row r="196" spans="1:30">
      <c r="A196" s="58" t="s">
        <v>573</v>
      </c>
      <c r="B196" s="58" t="s">
        <v>265</v>
      </c>
      <c r="C196" s="58" t="s">
        <v>463</v>
      </c>
      <c r="D196" s="58" t="s">
        <v>363</v>
      </c>
      <c r="E196" s="58" t="s">
        <v>411</v>
      </c>
      <c r="F196" s="58" t="s">
        <v>418</v>
      </c>
      <c r="G196" s="58" t="s">
        <v>464</v>
      </c>
      <c r="H196" s="58" t="s">
        <v>412</v>
      </c>
      <c r="I196" s="58" t="s">
        <v>465</v>
      </c>
      <c r="J196" s="58" t="s">
        <v>438</v>
      </c>
      <c r="K196" s="58" t="s">
        <v>562</v>
      </c>
      <c r="L196" s="58" t="s">
        <v>563</v>
      </c>
      <c r="M196" s="58" t="s">
        <v>466</v>
      </c>
      <c r="N196" s="58" t="s">
        <v>304</v>
      </c>
      <c r="O196" s="58" t="s">
        <v>467</v>
      </c>
      <c r="P196" s="58" t="s">
        <v>564</v>
      </c>
      <c r="Q196" s="58" t="s">
        <v>565</v>
      </c>
      <c r="R196" s="58" t="s">
        <v>502</v>
      </c>
      <c r="S196" s="58" t="s">
        <v>506</v>
      </c>
      <c r="T196" s="58" t="s">
        <v>538</v>
      </c>
      <c r="U196" s="58" t="s">
        <v>469</v>
      </c>
      <c r="V196" s="58" t="s">
        <v>566</v>
      </c>
      <c r="W196" s="58" t="s">
        <v>567</v>
      </c>
      <c r="X196" s="58" t="s">
        <v>498</v>
      </c>
      <c r="Y196" s="58" t="s">
        <v>568</v>
      </c>
      <c r="Z196" s="58" t="s">
        <v>569</v>
      </c>
      <c r="AA196" s="58" t="s">
        <v>305</v>
      </c>
      <c r="AB196" s="58" t="s">
        <v>290</v>
      </c>
      <c r="AC196" s="58" t="s">
        <v>477</v>
      </c>
      <c r="AD196" s="58" t="s">
        <v>450</v>
      </c>
    </row>
    <row r="197" spans="1:30">
      <c r="A197" s="58" t="s">
        <v>574</v>
      </c>
      <c r="B197" s="58" t="s">
        <v>265</v>
      </c>
      <c r="C197" s="58" t="s">
        <v>463</v>
      </c>
      <c r="D197" s="58" t="s">
        <v>363</v>
      </c>
      <c r="E197" s="58" t="s">
        <v>411</v>
      </c>
      <c r="F197" s="58" t="s">
        <v>418</v>
      </c>
      <c r="G197" s="58" t="s">
        <v>464</v>
      </c>
      <c r="H197" s="58" t="s">
        <v>412</v>
      </c>
      <c r="I197" s="58" t="s">
        <v>465</v>
      </c>
      <c r="J197" s="58" t="s">
        <v>438</v>
      </c>
      <c r="K197" s="58" t="s">
        <v>562</v>
      </c>
      <c r="L197" s="58" t="s">
        <v>563</v>
      </c>
      <c r="M197" s="58" t="s">
        <v>466</v>
      </c>
      <c r="N197" s="58" t="s">
        <v>304</v>
      </c>
      <c r="O197" s="58" t="s">
        <v>467</v>
      </c>
      <c r="P197" s="58" t="s">
        <v>564</v>
      </c>
      <c r="Q197" s="58" t="s">
        <v>565</v>
      </c>
      <c r="R197" s="58" t="s">
        <v>502</v>
      </c>
      <c r="S197" s="58" t="s">
        <v>506</v>
      </c>
      <c r="T197" s="58" t="s">
        <v>538</v>
      </c>
      <c r="U197" s="58" t="s">
        <v>469</v>
      </c>
      <c r="V197" s="58" t="s">
        <v>566</v>
      </c>
      <c r="W197" s="58" t="s">
        <v>567</v>
      </c>
      <c r="X197" s="58" t="s">
        <v>498</v>
      </c>
      <c r="Y197" s="58" t="s">
        <v>568</v>
      </c>
      <c r="Z197" s="58" t="s">
        <v>569</v>
      </c>
      <c r="AA197" s="58" t="s">
        <v>305</v>
      </c>
      <c r="AB197" s="58" t="s">
        <v>290</v>
      </c>
      <c r="AC197" s="58" t="s">
        <v>477</v>
      </c>
      <c r="AD197" s="58" t="s">
        <v>450</v>
      </c>
    </row>
    <row r="198" spans="1:30">
      <c r="A198" s="59" t="s">
        <v>575</v>
      </c>
    </row>
    <row r="199" spans="1:30">
      <c r="A199" s="58" t="s">
        <v>576</v>
      </c>
      <c r="B199" s="58" t="s">
        <v>577</v>
      </c>
    </row>
    <row r="200" spans="1:30">
      <c r="A200" s="59" t="s">
        <v>578</v>
      </c>
    </row>
    <row r="201" spans="1:30">
      <c r="A201" s="58" t="s">
        <v>894</v>
      </c>
      <c r="B201" s="58" t="s">
        <v>580</v>
      </c>
    </row>
    <row r="202" spans="1:30">
      <c r="A202" s="58" t="s">
        <v>469</v>
      </c>
      <c r="B202" s="58" t="s">
        <v>290</v>
      </c>
      <c r="C202" s="58" t="s">
        <v>305</v>
      </c>
    </row>
    <row r="203" spans="1:30">
      <c r="A203" s="59" t="s">
        <v>581</v>
      </c>
    </row>
    <row r="204" spans="1:30">
      <c r="A204" s="59" t="s">
        <v>582</v>
      </c>
    </row>
    <row r="205" spans="1:30">
      <c r="A205" s="58" t="s">
        <v>583</v>
      </c>
      <c r="B205" s="58" t="s">
        <v>579</v>
      </c>
      <c r="C205" s="58" t="s">
        <v>584</v>
      </c>
      <c r="D205" s="58" t="s">
        <v>585</v>
      </c>
      <c r="E205" s="58" t="s">
        <v>580</v>
      </c>
      <c r="F205" s="58" t="s">
        <v>586</v>
      </c>
      <c r="G205" s="58" t="s">
        <v>587</v>
      </c>
      <c r="H205" s="58" t="s">
        <v>305</v>
      </c>
      <c r="I205" s="58" t="s">
        <v>290</v>
      </c>
    </row>
    <row r="206" spans="1:30">
      <c r="A206" s="58" t="s">
        <v>588</v>
      </c>
      <c r="B206" s="58" t="s">
        <v>579</v>
      </c>
      <c r="C206" s="58" t="s">
        <v>584</v>
      </c>
      <c r="D206" s="58" t="s">
        <v>585</v>
      </c>
      <c r="E206" s="58" t="s">
        <v>580</v>
      </c>
      <c r="F206" s="58" t="s">
        <v>586</v>
      </c>
      <c r="G206" s="58" t="s">
        <v>587</v>
      </c>
      <c r="H206" s="58" t="s">
        <v>305</v>
      </c>
      <c r="I206" s="58" t="s">
        <v>290</v>
      </c>
    </row>
    <row r="207" spans="1:30">
      <c r="A207" s="58" t="s">
        <v>589</v>
      </c>
      <c r="B207" s="58" t="s">
        <v>579</v>
      </c>
      <c r="C207" s="58" t="s">
        <v>584</v>
      </c>
      <c r="D207" s="58" t="s">
        <v>585</v>
      </c>
      <c r="E207" s="58" t="s">
        <v>580</v>
      </c>
      <c r="F207" s="58" t="s">
        <v>586</v>
      </c>
      <c r="G207" s="58" t="s">
        <v>587</v>
      </c>
      <c r="H207" s="58" t="s">
        <v>305</v>
      </c>
      <c r="I207" s="58" t="s">
        <v>290</v>
      </c>
    </row>
    <row r="208" spans="1:30">
      <c r="A208" s="58" t="s">
        <v>590</v>
      </c>
      <c r="B208" s="58" t="s">
        <v>579</v>
      </c>
      <c r="C208" s="58" t="s">
        <v>584</v>
      </c>
      <c r="D208" s="58" t="s">
        <v>585</v>
      </c>
      <c r="E208" s="58" t="s">
        <v>580</v>
      </c>
      <c r="F208" s="58" t="s">
        <v>586</v>
      </c>
      <c r="G208" s="58" t="s">
        <v>587</v>
      </c>
      <c r="H208" s="58" t="s">
        <v>305</v>
      </c>
      <c r="I208" s="58" t="s">
        <v>290</v>
      </c>
    </row>
    <row r="209" spans="1:9">
      <c r="A209" s="58" t="s">
        <v>591</v>
      </c>
      <c r="B209" s="58" t="s">
        <v>579</v>
      </c>
      <c r="C209" s="58" t="s">
        <v>584</v>
      </c>
      <c r="D209" s="58" t="s">
        <v>585</v>
      </c>
      <c r="E209" s="58" t="s">
        <v>580</v>
      </c>
      <c r="F209" s="58" t="s">
        <v>586</v>
      </c>
      <c r="G209" s="58" t="s">
        <v>587</v>
      </c>
      <c r="H209" s="58" t="s">
        <v>305</v>
      </c>
      <c r="I209" s="58" t="s">
        <v>290</v>
      </c>
    </row>
    <row r="210" spans="1:9">
      <c r="A210" s="58" t="s">
        <v>592</v>
      </c>
      <c r="B210" s="58" t="s">
        <v>579</v>
      </c>
      <c r="C210" s="58" t="s">
        <v>584</v>
      </c>
      <c r="D210" s="58" t="s">
        <v>585</v>
      </c>
      <c r="E210" s="58" t="s">
        <v>580</v>
      </c>
      <c r="F210" s="58" t="s">
        <v>586</v>
      </c>
      <c r="G210" s="58" t="s">
        <v>587</v>
      </c>
      <c r="H210" s="58" t="s">
        <v>305</v>
      </c>
      <c r="I210" s="58" t="s">
        <v>290</v>
      </c>
    </row>
    <row r="211" spans="1:9">
      <c r="A211" s="58" t="s">
        <v>593</v>
      </c>
      <c r="B211" s="58" t="s">
        <v>579</v>
      </c>
      <c r="C211" s="58" t="s">
        <v>584</v>
      </c>
      <c r="D211" s="58" t="s">
        <v>585</v>
      </c>
      <c r="E211" s="58" t="s">
        <v>580</v>
      </c>
      <c r="F211" s="58" t="s">
        <v>586</v>
      </c>
      <c r="G211" s="58" t="s">
        <v>587</v>
      </c>
      <c r="H211" s="58" t="s">
        <v>305</v>
      </c>
      <c r="I211" s="58" t="s">
        <v>290</v>
      </c>
    </row>
    <row r="212" spans="1:9">
      <c r="A212" s="58" t="s">
        <v>594</v>
      </c>
      <c r="B212" s="58" t="s">
        <v>579</v>
      </c>
      <c r="C212" s="58" t="s">
        <v>584</v>
      </c>
      <c r="D212" s="58" t="s">
        <v>585</v>
      </c>
      <c r="E212" s="58" t="s">
        <v>580</v>
      </c>
      <c r="F212" s="58" t="s">
        <v>586</v>
      </c>
      <c r="G212" s="58" t="s">
        <v>587</v>
      </c>
      <c r="H212" s="58" t="s">
        <v>305</v>
      </c>
      <c r="I212" s="58" t="s">
        <v>290</v>
      </c>
    </row>
    <row r="213" spans="1:9">
      <c r="A213" s="59" t="s">
        <v>595</v>
      </c>
    </row>
    <row r="214" spans="1:9">
      <c r="A214" s="59" t="s">
        <v>596</v>
      </c>
    </row>
    <row r="215" spans="1:9">
      <c r="A215" s="59" t="s">
        <v>597</v>
      </c>
    </row>
    <row r="216" spans="1:9">
      <c r="A216" s="58" t="s">
        <v>598</v>
      </c>
      <c r="B216" s="58" t="s">
        <v>580</v>
      </c>
    </row>
    <row r="217" spans="1:9">
      <c r="A217" s="58" t="s">
        <v>599</v>
      </c>
      <c r="B217" s="58" t="s">
        <v>580</v>
      </c>
    </row>
    <row r="218" spans="1:9">
      <c r="A218" s="58" t="s">
        <v>600</v>
      </c>
      <c r="B218" s="58" t="s">
        <v>580</v>
      </c>
    </row>
    <row r="219" spans="1:9">
      <c r="A219" s="58" t="s">
        <v>601</v>
      </c>
      <c r="B219" s="58" t="s">
        <v>580</v>
      </c>
    </row>
    <row r="220" spans="1:9">
      <c r="A220" s="58" t="s">
        <v>602</v>
      </c>
      <c r="B220" s="58" t="s">
        <v>580</v>
      </c>
    </row>
    <row r="221" spans="1:9">
      <c r="A221" s="58" t="s">
        <v>603</v>
      </c>
      <c r="B221" s="58" t="s">
        <v>580</v>
      </c>
    </row>
    <row r="222" spans="1:9">
      <c r="A222" s="59" t="s">
        <v>892</v>
      </c>
    </row>
    <row r="223" spans="1:9">
      <c r="A223" s="59" t="s">
        <v>604</v>
      </c>
    </row>
    <row r="224" spans="1:9">
      <c r="A224" s="59" t="s">
        <v>605</v>
      </c>
    </row>
    <row r="225" spans="1:13">
      <c r="A225" s="59" t="s">
        <v>606</v>
      </c>
    </row>
    <row r="226" spans="1:13">
      <c r="A226" s="59" t="s">
        <v>607</v>
      </c>
    </row>
    <row r="227" spans="1:13">
      <c r="A227" s="59" t="s">
        <v>608</v>
      </c>
    </row>
    <row r="228" spans="1:13">
      <c r="A228" s="59" t="s">
        <v>609</v>
      </c>
    </row>
    <row r="229" spans="1:13">
      <c r="A229" s="59" t="s">
        <v>610</v>
      </c>
    </row>
    <row r="230" spans="1:13">
      <c r="A230" s="58" t="s">
        <v>611</v>
      </c>
      <c r="B230" s="58" t="s">
        <v>612</v>
      </c>
      <c r="C230" s="58" t="s">
        <v>613</v>
      </c>
      <c r="D230" s="58" t="s">
        <v>614</v>
      </c>
      <c r="E230" s="58" t="s">
        <v>615</v>
      </c>
      <c r="F230" s="58" t="s">
        <v>616</v>
      </c>
      <c r="G230" s="58" t="s">
        <v>617</v>
      </c>
      <c r="H230" s="58" t="s">
        <v>618</v>
      </c>
      <c r="I230" s="58" t="s">
        <v>619</v>
      </c>
      <c r="J230" s="58" t="s">
        <v>620</v>
      </c>
      <c r="K230" s="58" t="s">
        <v>621</v>
      </c>
      <c r="L230" s="58" t="s">
        <v>440</v>
      </c>
      <c r="M230" s="58" t="s">
        <v>496</v>
      </c>
    </row>
    <row r="231" spans="1:13">
      <c r="A231" s="58" t="s">
        <v>622</v>
      </c>
      <c r="B231" s="58" t="s">
        <v>612</v>
      </c>
      <c r="C231" s="58" t="s">
        <v>613</v>
      </c>
      <c r="D231" s="58" t="s">
        <v>614</v>
      </c>
      <c r="E231" s="58" t="s">
        <v>615</v>
      </c>
      <c r="F231" s="58" t="s">
        <v>616</v>
      </c>
      <c r="G231" s="58" t="s">
        <v>617</v>
      </c>
      <c r="H231" s="58" t="s">
        <v>618</v>
      </c>
      <c r="I231" s="58" t="s">
        <v>619</v>
      </c>
      <c r="J231" s="58" t="s">
        <v>620</v>
      </c>
      <c r="K231" s="58" t="s">
        <v>621</v>
      </c>
      <c r="L231" s="58" t="s">
        <v>440</v>
      </c>
      <c r="M231" s="58" t="s">
        <v>496</v>
      </c>
    </row>
    <row r="232" spans="1:13">
      <c r="A232" s="58" t="s">
        <v>623</v>
      </c>
      <c r="B232" s="58" t="s">
        <v>612</v>
      </c>
      <c r="C232" s="58" t="s">
        <v>613</v>
      </c>
      <c r="D232" s="58" t="s">
        <v>614</v>
      </c>
      <c r="E232" s="58" t="s">
        <v>615</v>
      </c>
      <c r="F232" s="58" t="s">
        <v>616</v>
      </c>
      <c r="G232" s="58" t="s">
        <v>617</v>
      </c>
      <c r="H232" s="58" t="s">
        <v>618</v>
      </c>
      <c r="I232" s="58" t="s">
        <v>619</v>
      </c>
      <c r="J232" s="58" t="s">
        <v>620</v>
      </c>
      <c r="K232" s="58" t="s">
        <v>621</v>
      </c>
      <c r="L232" s="58" t="s">
        <v>440</v>
      </c>
      <c r="M232" s="58" t="s">
        <v>496</v>
      </c>
    </row>
    <row r="233" spans="1:13">
      <c r="A233" s="58" t="s">
        <v>624</v>
      </c>
      <c r="B233" s="58" t="s">
        <v>625</v>
      </c>
      <c r="C233" s="58" t="s">
        <v>613</v>
      </c>
      <c r="D233" s="58" t="s">
        <v>626</v>
      </c>
      <c r="E233" s="58" t="s">
        <v>506</v>
      </c>
      <c r="F233" s="58" t="s">
        <v>627</v>
      </c>
      <c r="G233" s="58" t="s">
        <v>620</v>
      </c>
      <c r="H233" s="58" t="s">
        <v>628</v>
      </c>
      <c r="I233" s="58" t="s">
        <v>629</v>
      </c>
    </row>
    <row r="234" spans="1:13">
      <c r="A234" s="58" t="s">
        <v>630</v>
      </c>
      <c r="B234" s="58" t="s">
        <v>625</v>
      </c>
      <c r="C234" s="58" t="s">
        <v>613</v>
      </c>
      <c r="D234" s="58" t="s">
        <v>626</v>
      </c>
      <c r="E234" s="58" t="s">
        <v>506</v>
      </c>
      <c r="F234" s="58" t="s">
        <v>627</v>
      </c>
      <c r="G234" s="58" t="s">
        <v>620</v>
      </c>
      <c r="H234" s="58" t="s">
        <v>628</v>
      </c>
      <c r="I234" s="58" t="s">
        <v>629</v>
      </c>
    </row>
    <row r="235" spans="1:13">
      <c r="A235" s="58" t="s">
        <v>631</v>
      </c>
      <c r="B235" s="58" t="s">
        <v>625</v>
      </c>
      <c r="C235" s="58" t="s">
        <v>613</v>
      </c>
      <c r="D235" s="58" t="s">
        <v>626</v>
      </c>
      <c r="E235" s="58" t="s">
        <v>506</v>
      </c>
      <c r="F235" s="58" t="s">
        <v>627</v>
      </c>
      <c r="G235" s="58" t="s">
        <v>620</v>
      </c>
      <c r="H235" s="58" t="s">
        <v>628</v>
      </c>
      <c r="I235" s="58" t="s">
        <v>629</v>
      </c>
    </row>
    <row r="236" spans="1:13">
      <c r="A236" s="58" t="s">
        <v>632</v>
      </c>
      <c r="B236" s="58" t="s">
        <v>625</v>
      </c>
      <c r="C236" s="58" t="s">
        <v>613</v>
      </c>
      <c r="D236" s="58" t="s">
        <v>626</v>
      </c>
      <c r="E236" s="58" t="s">
        <v>506</v>
      </c>
      <c r="F236" s="58" t="s">
        <v>627</v>
      </c>
      <c r="G236" s="58" t="s">
        <v>620</v>
      </c>
      <c r="H236" s="58" t="s">
        <v>628</v>
      </c>
      <c r="I236" s="58" t="s">
        <v>629</v>
      </c>
    </row>
    <row r="237" spans="1:13">
      <c r="A237" s="58" t="s">
        <v>633</v>
      </c>
      <c r="B237" s="58" t="s">
        <v>625</v>
      </c>
      <c r="C237" s="58" t="s">
        <v>613</v>
      </c>
      <c r="D237" s="58" t="s">
        <v>626</v>
      </c>
      <c r="E237" s="58" t="s">
        <v>506</v>
      </c>
      <c r="F237" s="58" t="s">
        <v>627</v>
      </c>
      <c r="G237" s="58" t="s">
        <v>620</v>
      </c>
      <c r="H237" s="58" t="s">
        <v>628</v>
      </c>
      <c r="I237" s="58" t="s">
        <v>629</v>
      </c>
    </row>
    <row r="238" spans="1:13">
      <c r="A238" s="58" t="s">
        <v>634</v>
      </c>
      <c r="B238" s="58" t="s">
        <v>625</v>
      </c>
      <c r="C238" s="58" t="s">
        <v>613</v>
      </c>
      <c r="D238" s="58" t="s">
        <v>626</v>
      </c>
      <c r="E238" s="58" t="s">
        <v>506</v>
      </c>
      <c r="F238" s="58" t="s">
        <v>627</v>
      </c>
      <c r="G238" s="58" t="s">
        <v>620</v>
      </c>
      <c r="H238" s="58" t="s">
        <v>628</v>
      </c>
      <c r="I238" s="58" t="s">
        <v>629</v>
      </c>
    </row>
    <row r="239" spans="1:13">
      <c r="A239" s="58" t="s">
        <v>635</v>
      </c>
      <c r="B239" s="58" t="s">
        <v>625</v>
      </c>
      <c r="C239" s="58" t="s">
        <v>613</v>
      </c>
      <c r="D239" s="58" t="s">
        <v>626</v>
      </c>
      <c r="E239" s="58" t="s">
        <v>506</v>
      </c>
      <c r="F239" s="58" t="s">
        <v>627</v>
      </c>
      <c r="G239" s="58" t="s">
        <v>620</v>
      </c>
      <c r="H239" s="58" t="s">
        <v>628</v>
      </c>
      <c r="I239" s="58" t="s">
        <v>629</v>
      </c>
    </row>
    <row r="240" spans="1:13">
      <c r="A240" s="58" t="s">
        <v>636</v>
      </c>
      <c r="B240" s="58" t="s">
        <v>625</v>
      </c>
      <c r="C240" s="58" t="s">
        <v>613</v>
      </c>
      <c r="D240" s="58" t="s">
        <v>626</v>
      </c>
      <c r="E240" s="58" t="s">
        <v>506</v>
      </c>
      <c r="F240" s="58" t="s">
        <v>627</v>
      </c>
      <c r="G240" s="58" t="s">
        <v>620</v>
      </c>
      <c r="H240" s="58" t="s">
        <v>628</v>
      </c>
      <c r="I240" s="58" t="s">
        <v>629</v>
      </c>
    </row>
    <row r="241" spans="1:11">
      <c r="A241" s="58" t="s">
        <v>637</v>
      </c>
      <c r="B241" s="58" t="s">
        <v>625</v>
      </c>
      <c r="C241" s="58" t="s">
        <v>613</v>
      </c>
      <c r="D241" s="58" t="s">
        <v>626</v>
      </c>
      <c r="E241" s="58" t="s">
        <v>506</v>
      </c>
      <c r="F241" s="58" t="s">
        <v>627</v>
      </c>
      <c r="G241" s="58" t="s">
        <v>620</v>
      </c>
      <c r="H241" s="58" t="s">
        <v>628</v>
      </c>
      <c r="I241" s="58" t="s">
        <v>629</v>
      </c>
    </row>
    <row r="242" spans="1:11">
      <c r="A242" s="58" t="s">
        <v>638</v>
      </c>
      <c r="B242" s="58" t="s">
        <v>625</v>
      </c>
      <c r="C242" s="58" t="s">
        <v>613</v>
      </c>
      <c r="D242" s="58" t="s">
        <v>626</v>
      </c>
      <c r="E242" s="58" t="s">
        <v>506</v>
      </c>
      <c r="F242" s="58" t="s">
        <v>627</v>
      </c>
      <c r="G242" s="58" t="s">
        <v>620</v>
      </c>
      <c r="H242" s="58" t="s">
        <v>628</v>
      </c>
      <c r="I242" s="58" t="s">
        <v>629</v>
      </c>
    </row>
    <row r="243" spans="1:11">
      <c r="A243" s="58" t="s">
        <v>639</v>
      </c>
      <c r="B243" s="58" t="s">
        <v>625</v>
      </c>
      <c r="C243" s="58" t="s">
        <v>613</v>
      </c>
      <c r="D243" s="58" t="s">
        <v>626</v>
      </c>
      <c r="E243" s="58" t="s">
        <v>506</v>
      </c>
      <c r="F243" s="58" t="s">
        <v>627</v>
      </c>
      <c r="G243" s="58" t="s">
        <v>620</v>
      </c>
      <c r="H243" s="58" t="s">
        <v>628</v>
      </c>
      <c r="I243" s="58" t="s">
        <v>629</v>
      </c>
    </row>
    <row r="244" spans="1:11">
      <c r="A244" s="58" t="s">
        <v>640</v>
      </c>
      <c r="B244" s="58" t="s">
        <v>625</v>
      </c>
      <c r="C244" s="58" t="s">
        <v>613</v>
      </c>
      <c r="D244" s="58" t="s">
        <v>626</v>
      </c>
      <c r="E244" s="58" t="s">
        <v>506</v>
      </c>
      <c r="F244" s="58" t="s">
        <v>627</v>
      </c>
      <c r="G244" s="58" t="s">
        <v>620</v>
      </c>
      <c r="H244" s="58" t="s">
        <v>628</v>
      </c>
      <c r="I244" s="58" t="s">
        <v>629</v>
      </c>
    </row>
    <row r="245" spans="1:11">
      <c r="A245" s="58" t="s">
        <v>641</v>
      </c>
      <c r="B245" s="58" t="s">
        <v>625</v>
      </c>
      <c r="C245" s="58" t="s">
        <v>613</v>
      </c>
      <c r="D245" s="58" t="s">
        <v>626</v>
      </c>
      <c r="E245" s="58" t="s">
        <v>506</v>
      </c>
      <c r="F245" s="58" t="s">
        <v>627</v>
      </c>
      <c r="G245" s="58" t="s">
        <v>620</v>
      </c>
      <c r="H245" s="58" t="s">
        <v>628</v>
      </c>
      <c r="I245" s="58" t="s">
        <v>629</v>
      </c>
    </row>
    <row r="246" spans="1:11">
      <c r="A246" s="58" t="s">
        <v>642</v>
      </c>
      <c r="B246" s="58" t="s">
        <v>625</v>
      </c>
      <c r="C246" s="58" t="s">
        <v>613</v>
      </c>
      <c r="D246" s="58" t="s">
        <v>626</v>
      </c>
      <c r="E246" s="58" t="s">
        <v>506</v>
      </c>
      <c r="F246" s="58" t="s">
        <v>627</v>
      </c>
      <c r="G246" s="58" t="s">
        <v>620</v>
      </c>
      <c r="H246" s="58" t="s">
        <v>628</v>
      </c>
      <c r="I246" s="58" t="s">
        <v>629</v>
      </c>
    </row>
    <row r="247" spans="1:11">
      <c r="A247" s="58" t="s">
        <v>643</v>
      </c>
      <c r="B247" s="58" t="s">
        <v>625</v>
      </c>
      <c r="C247" s="58" t="s">
        <v>613</v>
      </c>
      <c r="D247" s="58" t="s">
        <v>626</v>
      </c>
      <c r="E247" s="58" t="s">
        <v>506</v>
      </c>
      <c r="F247" s="58" t="s">
        <v>627</v>
      </c>
      <c r="G247" s="58" t="s">
        <v>620</v>
      </c>
      <c r="H247" s="58" t="s">
        <v>628</v>
      </c>
      <c r="I247" s="58" t="s">
        <v>629</v>
      </c>
    </row>
    <row r="248" spans="1:11">
      <c r="A248" s="58" t="s">
        <v>644</v>
      </c>
      <c r="B248" s="58" t="s">
        <v>625</v>
      </c>
      <c r="C248" s="58" t="s">
        <v>613</v>
      </c>
      <c r="D248" s="58" t="s">
        <v>626</v>
      </c>
      <c r="E248" s="58" t="s">
        <v>506</v>
      </c>
      <c r="F248" s="58" t="s">
        <v>627</v>
      </c>
      <c r="G248" s="58" t="s">
        <v>620</v>
      </c>
      <c r="H248" s="58" t="s">
        <v>628</v>
      </c>
      <c r="I248" s="58" t="s">
        <v>629</v>
      </c>
    </row>
    <row r="249" spans="1:11">
      <c r="A249" s="59" t="s">
        <v>645</v>
      </c>
    </row>
    <row r="250" spans="1:11">
      <c r="A250" s="58" t="s">
        <v>646</v>
      </c>
      <c r="B250" s="58" t="s">
        <v>647</v>
      </c>
      <c r="C250" s="58" t="s">
        <v>612</v>
      </c>
      <c r="D250" s="58" t="s">
        <v>401</v>
      </c>
      <c r="E250" s="58" t="s">
        <v>648</v>
      </c>
      <c r="F250" s="58" t="s">
        <v>619</v>
      </c>
      <c r="G250" s="58" t="s">
        <v>649</v>
      </c>
      <c r="H250" s="58" t="s">
        <v>621</v>
      </c>
      <c r="I250" s="58" t="s">
        <v>627</v>
      </c>
      <c r="J250" s="58" t="s">
        <v>650</v>
      </c>
      <c r="K250" s="58" t="s">
        <v>302</v>
      </c>
    </row>
    <row r="251" spans="1:11">
      <c r="A251" s="58" t="s">
        <v>651</v>
      </c>
      <c r="B251" s="58" t="s">
        <v>647</v>
      </c>
      <c r="C251" s="58" t="s">
        <v>612</v>
      </c>
      <c r="D251" s="58" t="s">
        <v>401</v>
      </c>
      <c r="E251" s="58" t="s">
        <v>648</v>
      </c>
      <c r="F251" s="58" t="s">
        <v>619</v>
      </c>
      <c r="G251" s="58" t="s">
        <v>649</v>
      </c>
      <c r="H251" s="58" t="s">
        <v>621</v>
      </c>
      <c r="I251" s="58" t="s">
        <v>627</v>
      </c>
      <c r="J251" s="58" t="s">
        <v>650</v>
      </c>
      <c r="K251" s="58" t="s">
        <v>302</v>
      </c>
    </row>
    <row r="252" spans="1:11">
      <c r="A252" s="58" t="s">
        <v>652</v>
      </c>
      <c r="B252" s="58" t="s">
        <v>647</v>
      </c>
      <c r="C252" s="58" t="s">
        <v>612</v>
      </c>
      <c r="D252" s="58" t="s">
        <v>401</v>
      </c>
      <c r="E252" s="58" t="s">
        <v>648</v>
      </c>
      <c r="F252" s="58" t="s">
        <v>619</v>
      </c>
      <c r="G252" s="58" t="s">
        <v>649</v>
      </c>
      <c r="H252" s="58" t="s">
        <v>621</v>
      </c>
      <c r="I252" s="58" t="s">
        <v>627</v>
      </c>
      <c r="J252" s="58" t="s">
        <v>650</v>
      </c>
      <c r="K252" s="58" t="s">
        <v>302</v>
      </c>
    </row>
    <row r="253" spans="1:11">
      <c r="A253" s="58" t="s">
        <v>653</v>
      </c>
      <c r="B253" s="58" t="s">
        <v>647</v>
      </c>
      <c r="C253" s="58" t="s">
        <v>612</v>
      </c>
      <c r="D253" s="58" t="s">
        <v>401</v>
      </c>
      <c r="E253" s="58" t="s">
        <v>648</v>
      </c>
      <c r="F253" s="58" t="s">
        <v>619</v>
      </c>
      <c r="G253" s="58" t="s">
        <v>649</v>
      </c>
      <c r="H253" s="58" t="s">
        <v>621</v>
      </c>
      <c r="I253" s="58" t="s">
        <v>627</v>
      </c>
      <c r="J253" s="58" t="s">
        <v>650</v>
      </c>
      <c r="K253" s="58" t="s">
        <v>302</v>
      </c>
    </row>
    <row r="254" spans="1:11">
      <c r="A254" s="58" t="s">
        <v>654</v>
      </c>
      <c r="B254" s="58" t="s">
        <v>647</v>
      </c>
      <c r="C254" s="58" t="s">
        <v>612</v>
      </c>
      <c r="D254" s="58" t="s">
        <v>401</v>
      </c>
      <c r="E254" s="58" t="s">
        <v>648</v>
      </c>
      <c r="F254" s="58" t="s">
        <v>619</v>
      </c>
      <c r="G254" s="58" t="s">
        <v>649</v>
      </c>
      <c r="H254" s="58" t="s">
        <v>621</v>
      </c>
      <c r="I254" s="58" t="s">
        <v>627</v>
      </c>
      <c r="J254" s="58" t="s">
        <v>650</v>
      </c>
      <c r="K254" s="58" t="s">
        <v>302</v>
      </c>
    </row>
    <row r="255" spans="1:11">
      <c r="A255" s="58" t="s">
        <v>655</v>
      </c>
      <c r="B255" s="58" t="s">
        <v>647</v>
      </c>
      <c r="C255" s="58" t="s">
        <v>612</v>
      </c>
      <c r="D255" s="58" t="s">
        <v>401</v>
      </c>
      <c r="E255" s="58" t="s">
        <v>648</v>
      </c>
      <c r="F255" s="58" t="s">
        <v>619</v>
      </c>
      <c r="G255" s="58" t="s">
        <v>649</v>
      </c>
      <c r="H255" s="58" t="s">
        <v>621</v>
      </c>
      <c r="I255" s="58" t="s">
        <v>627</v>
      </c>
      <c r="J255" s="58" t="s">
        <v>650</v>
      </c>
      <c r="K255" s="58" t="s">
        <v>302</v>
      </c>
    </row>
    <row r="256" spans="1:11">
      <c r="A256" s="58" t="s">
        <v>656</v>
      </c>
      <c r="B256" s="58" t="s">
        <v>647</v>
      </c>
      <c r="C256" s="58" t="s">
        <v>612</v>
      </c>
      <c r="D256" s="58" t="s">
        <v>401</v>
      </c>
      <c r="E256" s="58" t="s">
        <v>648</v>
      </c>
      <c r="F256" s="58" t="s">
        <v>619</v>
      </c>
      <c r="G256" s="58" t="s">
        <v>649</v>
      </c>
      <c r="H256" s="58" t="s">
        <v>621</v>
      </c>
      <c r="I256" s="58" t="s">
        <v>627</v>
      </c>
      <c r="J256" s="58" t="s">
        <v>650</v>
      </c>
      <c r="K256" s="58" t="s">
        <v>302</v>
      </c>
    </row>
    <row r="257" spans="1:11">
      <c r="A257" s="58" t="s">
        <v>657</v>
      </c>
      <c r="B257" s="58" t="s">
        <v>647</v>
      </c>
      <c r="C257" s="58" t="s">
        <v>612</v>
      </c>
      <c r="D257" s="58" t="s">
        <v>401</v>
      </c>
      <c r="E257" s="58" t="s">
        <v>648</v>
      </c>
      <c r="F257" s="58" t="s">
        <v>619</v>
      </c>
      <c r="G257" s="58" t="s">
        <v>649</v>
      </c>
      <c r="H257" s="58" t="s">
        <v>621</v>
      </c>
      <c r="I257" s="58" t="s">
        <v>627</v>
      </c>
      <c r="J257" s="58" t="s">
        <v>650</v>
      </c>
      <c r="K257" s="58" t="s">
        <v>302</v>
      </c>
    </row>
    <row r="258" spans="1:11">
      <c r="A258" s="58" t="s">
        <v>658</v>
      </c>
      <c r="B258" s="58" t="s">
        <v>647</v>
      </c>
      <c r="C258" s="58" t="s">
        <v>612</v>
      </c>
      <c r="D258" s="58" t="s">
        <v>401</v>
      </c>
      <c r="E258" s="58" t="s">
        <v>648</v>
      </c>
      <c r="F258" s="58" t="s">
        <v>619</v>
      </c>
      <c r="G258" s="58" t="s">
        <v>649</v>
      </c>
      <c r="H258" s="58" t="s">
        <v>621</v>
      </c>
      <c r="I258" s="58" t="s">
        <v>627</v>
      </c>
      <c r="J258" s="58" t="s">
        <v>650</v>
      </c>
      <c r="K258" s="58" t="s">
        <v>302</v>
      </c>
    </row>
    <row r="259" spans="1:11">
      <c r="A259" s="58" t="s">
        <v>659</v>
      </c>
      <c r="B259" s="58" t="s">
        <v>647</v>
      </c>
      <c r="C259" s="58" t="s">
        <v>612</v>
      </c>
      <c r="D259" s="58" t="s">
        <v>401</v>
      </c>
      <c r="E259" s="58" t="s">
        <v>648</v>
      </c>
      <c r="F259" s="58" t="s">
        <v>619</v>
      </c>
      <c r="G259" s="58" t="s">
        <v>649</v>
      </c>
      <c r="H259" s="58" t="s">
        <v>621</v>
      </c>
      <c r="I259" s="58" t="s">
        <v>627</v>
      </c>
      <c r="J259" s="58" t="s">
        <v>650</v>
      </c>
      <c r="K259" s="58" t="s">
        <v>302</v>
      </c>
    </row>
    <row r="260" spans="1:11">
      <c r="A260" s="58" t="s">
        <v>660</v>
      </c>
      <c r="B260" s="58" t="s">
        <v>647</v>
      </c>
      <c r="C260" s="58" t="s">
        <v>612</v>
      </c>
      <c r="D260" s="58" t="s">
        <v>401</v>
      </c>
      <c r="E260" s="58" t="s">
        <v>648</v>
      </c>
      <c r="F260" s="58" t="s">
        <v>619</v>
      </c>
      <c r="G260" s="58" t="s">
        <v>649</v>
      </c>
      <c r="H260" s="58" t="s">
        <v>621</v>
      </c>
      <c r="I260" s="58" t="s">
        <v>627</v>
      </c>
      <c r="J260" s="58" t="s">
        <v>650</v>
      </c>
      <c r="K260" s="58" t="s">
        <v>302</v>
      </c>
    </row>
    <row r="261" spans="1:11">
      <c r="A261" s="58" t="s">
        <v>661</v>
      </c>
      <c r="B261" s="58" t="s">
        <v>647</v>
      </c>
      <c r="C261" s="58" t="s">
        <v>612</v>
      </c>
      <c r="D261" s="58" t="s">
        <v>401</v>
      </c>
      <c r="E261" s="58" t="s">
        <v>648</v>
      </c>
      <c r="F261" s="58" t="s">
        <v>619</v>
      </c>
      <c r="G261" s="58" t="s">
        <v>649</v>
      </c>
      <c r="H261" s="58" t="s">
        <v>621</v>
      </c>
      <c r="I261" s="58" t="s">
        <v>627</v>
      </c>
      <c r="J261" s="58" t="s">
        <v>650</v>
      </c>
      <c r="K261" s="58" t="s">
        <v>302</v>
      </c>
    </row>
    <row r="262" spans="1:11">
      <c r="A262" s="58" t="s">
        <v>662</v>
      </c>
      <c r="B262" s="58" t="s">
        <v>647</v>
      </c>
      <c r="C262" s="58" t="s">
        <v>612</v>
      </c>
      <c r="D262" s="58" t="s">
        <v>401</v>
      </c>
      <c r="E262" s="58" t="s">
        <v>648</v>
      </c>
      <c r="F262" s="58" t="s">
        <v>619</v>
      </c>
      <c r="G262" s="58" t="s">
        <v>649</v>
      </c>
      <c r="H262" s="58" t="s">
        <v>621</v>
      </c>
      <c r="I262" s="58" t="s">
        <v>627</v>
      </c>
      <c r="J262" s="58" t="s">
        <v>650</v>
      </c>
      <c r="K262" s="58" t="s">
        <v>302</v>
      </c>
    </row>
    <row r="263" spans="1:11">
      <c r="A263" s="58" t="s">
        <v>663</v>
      </c>
      <c r="B263" s="58" t="s">
        <v>647</v>
      </c>
      <c r="C263" s="58" t="s">
        <v>612</v>
      </c>
      <c r="D263" s="58" t="s">
        <v>401</v>
      </c>
      <c r="E263" s="58" t="s">
        <v>648</v>
      </c>
      <c r="F263" s="58" t="s">
        <v>619</v>
      </c>
      <c r="G263" s="58" t="s">
        <v>649</v>
      </c>
      <c r="H263" s="58" t="s">
        <v>621</v>
      </c>
      <c r="I263" s="58" t="s">
        <v>627</v>
      </c>
      <c r="J263" s="58" t="s">
        <v>650</v>
      </c>
      <c r="K263" s="58" t="s">
        <v>302</v>
      </c>
    </row>
    <row r="264" spans="1:11">
      <c r="A264" s="58" t="s">
        <v>664</v>
      </c>
      <c r="B264" s="58" t="s">
        <v>647</v>
      </c>
      <c r="C264" s="58" t="s">
        <v>612</v>
      </c>
      <c r="D264" s="58" t="s">
        <v>401</v>
      </c>
      <c r="E264" s="58" t="s">
        <v>648</v>
      </c>
      <c r="F264" s="58" t="s">
        <v>619</v>
      </c>
      <c r="G264" s="58" t="s">
        <v>649</v>
      </c>
      <c r="H264" s="58" t="s">
        <v>621</v>
      </c>
      <c r="I264" s="58" t="s">
        <v>627</v>
      </c>
      <c r="J264" s="58" t="s">
        <v>650</v>
      </c>
      <c r="K264" s="58" t="s">
        <v>302</v>
      </c>
    </row>
    <row r="265" spans="1:11">
      <c r="A265" s="58" t="s">
        <v>665</v>
      </c>
      <c r="B265" s="58" t="s">
        <v>647</v>
      </c>
      <c r="C265" s="58" t="s">
        <v>612</v>
      </c>
      <c r="D265" s="58" t="s">
        <v>401</v>
      </c>
      <c r="E265" s="58" t="s">
        <v>648</v>
      </c>
      <c r="F265" s="58" t="s">
        <v>619</v>
      </c>
      <c r="G265" s="58" t="s">
        <v>649</v>
      </c>
      <c r="H265" s="58" t="s">
        <v>621</v>
      </c>
      <c r="I265" s="58" t="s">
        <v>627</v>
      </c>
      <c r="J265" s="58" t="s">
        <v>650</v>
      </c>
      <c r="K265" s="58" t="s">
        <v>302</v>
      </c>
    </row>
    <row r="266" spans="1:11">
      <c r="A266" s="58" t="s">
        <v>666</v>
      </c>
      <c r="B266" s="58" t="s">
        <v>613</v>
      </c>
      <c r="C266" s="58" t="s">
        <v>628</v>
      </c>
    </row>
    <row r="267" spans="1:11">
      <c r="A267" s="58" t="s">
        <v>667</v>
      </c>
      <c r="B267" s="58" t="s">
        <v>620</v>
      </c>
    </row>
    <row r="268" spans="1:11">
      <c r="A268" s="58" t="s">
        <v>621</v>
      </c>
      <c r="B268" s="58" t="s">
        <v>502</v>
      </c>
      <c r="C268" s="58" t="s">
        <v>620</v>
      </c>
      <c r="D268" s="58" t="s">
        <v>668</v>
      </c>
    </row>
    <row r="269" spans="1:11">
      <c r="A269" s="58" t="s">
        <v>669</v>
      </c>
      <c r="B269" s="58" t="s">
        <v>620</v>
      </c>
    </row>
    <row r="270" spans="1:11">
      <c r="A270" s="58" t="s">
        <v>670</v>
      </c>
      <c r="B270" s="58" t="s">
        <v>620</v>
      </c>
    </row>
    <row r="271" spans="1:11">
      <c r="A271" s="59" t="s">
        <v>671</v>
      </c>
    </row>
    <row r="272" spans="1:11">
      <c r="A272" s="59" t="s">
        <v>672</v>
      </c>
    </row>
    <row r="273" spans="1:6">
      <c r="A273" s="58" t="s">
        <v>673</v>
      </c>
      <c r="B273" s="58" t="s">
        <v>674</v>
      </c>
      <c r="C273" s="58" t="s">
        <v>363</v>
      </c>
      <c r="D273" s="58" t="s">
        <v>675</v>
      </c>
      <c r="E273" s="58" t="s">
        <v>676</v>
      </c>
      <c r="F273" s="58" t="s">
        <v>677</v>
      </c>
    </row>
    <row r="274" spans="1:6">
      <c r="A274" s="58" t="s">
        <v>678</v>
      </c>
      <c r="B274" s="58" t="s">
        <v>674</v>
      </c>
      <c r="C274" s="58" t="s">
        <v>363</v>
      </c>
      <c r="D274" s="58" t="s">
        <v>675</v>
      </c>
      <c r="E274" s="58" t="s">
        <v>676</v>
      </c>
      <c r="F274" s="58" t="s">
        <v>677</v>
      </c>
    </row>
    <row r="275" spans="1:6">
      <c r="A275" s="58" t="s">
        <v>679</v>
      </c>
      <c r="B275" s="58" t="s">
        <v>674</v>
      </c>
      <c r="C275" s="58" t="s">
        <v>363</v>
      </c>
      <c r="D275" s="58" t="s">
        <v>675</v>
      </c>
      <c r="E275" s="58" t="s">
        <v>676</v>
      </c>
      <c r="F275" s="58" t="s">
        <v>677</v>
      </c>
    </row>
    <row r="276" spans="1:6">
      <c r="A276" s="58" t="s">
        <v>680</v>
      </c>
      <c r="B276" s="58" t="s">
        <v>327</v>
      </c>
    </row>
    <row r="277" spans="1:6">
      <c r="A277" s="59" t="s">
        <v>681</v>
      </c>
    </row>
    <row r="278" spans="1:6">
      <c r="A278" s="58" t="s">
        <v>820</v>
      </c>
      <c r="B278" s="58" t="s">
        <v>282</v>
      </c>
    </row>
    <row r="279" spans="1:6">
      <c r="A279" s="58" t="s">
        <v>822</v>
      </c>
      <c r="B279" s="58" t="s">
        <v>282</v>
      </c>
    </row>
    <row r="280" spans="1:6">
      <c r="A280" s="58" t="s">
        <v>823</v>
      </c>
      <c r="B280" s="58" t="s">
        <v>282</v>
      </c>
    </row>
    <row r="281" spans="1:6">
      <c r="A281" s="58" t="s">
        <v>824</v>
      </c>
      <c r="B281" s="58" t="s">
        <v>282</v>
      </c>
    </row>
    <row r="282" spans="1:6">
      <c r="A282" s="58" t="s">
        <v>825</v>
      </c>
      <c r="B282" s="58" t="s">
        <v>282</v>
      </c>
    </row>
    <row r="283" spans="1:6">
      <c r="A283" s="58" t="s">
        <v>826</v>
      </c>
      <c r="B283" s="58" t="s">
        <v>282</v>
      </c>
    </row>
    <row r="284" spans="1:6">
      <c r="A284" s="58" t="s">
        <v>827</v>
      </c>
      <c r="B284" s="58" t="s">
        <v>282</v>
      </c>
    </row>
    <row r="285" spans="1:6">
      <c r="A285" s="58" t="s">
        <v>828</v>
      </c>
      <c r="B285" s="58" t="s">
        <v>282</v>
      </c>
    </row>
    <row r="286" spans="1:6">
      <c r="A286" s="58" t="s">
        <v>829</v>
      </c>
      <c r="B286" s="58" t="s">
        <v>282</v>
      </c>
    </row>
    <row r="287" spans="1:6">
      <c r="A287" s="58" t="s">
        <v>830</v>
      </c>
      <c r="B287" s="58" t="s">
        <v>282</v>
      </c>
    </row>
    <row r="288" spans="1:6">
      <c r="A288" s="59" t="s">
        <v>682</v>
      </c>
    </row>
    <row r="289" spans="1:8">
      <c r="A289" s="59" t="s">
        <v>548</v>
      </c>
    </row>
    <row r="290" spans="1:8">
      <c r="A290" s="59" t="s">
        <v>683</v>
      </c>
    </row>
    <row r="291" spans="1:8">
      <c r="A291" s="59" t="s">
        <v>684</v>
      </c>
    </row>
    <row r="292" spans="1:8">
      <c r="A292" s="59" t="s">
        <v>685</v>
      </c>
    </row>
    <row r="293" spans="1:8">
      <c r="A293" s="59" t="s">
        <v>686</v>
      </c>
    </row>
    <row r="294" spans="1:8">
      <c r="A294" s="59" t="s">
        <v>687</v>
      </c>
    </row>
    <row r="295" spans="1:8">
      <c r="A295" s="59" t="s">
        <v>688</v>
      </c>
    </row>
    <row r="296" spans="1:8">
      <c r="A296" s="59" t="s">
        <v>689</v>
      </c>
    </row>
    <row r="297" spans="1:8">
      <c r="A297" s="59" t="s">
        <v>690</v>
      </c>
    </row>
    <row r="298" spans="1:8">
      <c r="A298" s="58" t="s">
        <v>691</v>
      </c>
      <c r="B298" s="58" t="s">
        <v>821</v>
      </c>
      <c r="C298" s="58" t="s">
        <v>692</v>
      </c>
      <c r="D298" s="58" t="s">
        <v>497</v>
      </c>
      <c r="E298" s="58" t="s">
        <v>693</v>
      </c>
      <c r="F298" s="58" t="s">
        <v>694</v>
      </c>
      <c r="G298" s="58" t="s">
        <v>549</v>
      </c>
      <c r="H298" s="58" t="s">
        <v>695</v>
      </c>
    </row>
    <row r="299" spans="1:8">
      <c r="A299" s="58" t="s">
        <v>696</v>
      </c>
      <c r="B299" s="58" t="s">
        <v>821</v>
      </c>
      <c r="C299" s="58" t="s">
        <v>692</v>
      </c>
      <c r="D299" s="58" t="s">
        <v>497</v>
      </c>
      <c r="E299" s="58" t="s">
        <v>693</v>
      </c>
      <c r="F299" s="58" t="s">
        <v>694</v>
      </c>
      <c r="G299" s="58" t="s">
        <v>549</v>
      </c>
      <c r="H299" s="58" t="s">
        <v>695</v>
      </c>
    </row>
    <row r="300" spans="1:8">
      <c r="A300" s="58" t="s">
        <v>697</v>
      </c>
      <c r="B300" s="58" t="s">
        <v>821</v>
      </c>
      <c r="C300" s="58" t="s">
        <v>692</v>
      </c>
      <c r="D300" s="58" t="s">
        <v>497</v>
      </c>
      <c r="E300" s="58" t="s">
        <v>693</v>
      </c>
      <c r="F300" s="58" t="s">
        <v>694</v>
      </c>
      <c r="G300" s="58" t="s">
        <v>549</v>
      </c>
      <c r="H300" s="58" t="s">
        <v>695</v>
      </c>
    </row>
    <row r="301" spans="1:8">
      <c r="A301" s="59" t="s">
        <v>698</v>
      </c>
    </row>
    <row r="302" spans="1:8">
      <c r="A302" s="59" t="s">
        <v>699</v>
      </c>
    </row>
    <row r="303" spans="1:8">
      <c r="A303" s="59" t="s">
        <v>700</v>
      </c>
    </row>
    <row r="304" spans="1:8">
      <c r="A304" s="59" t="s">
        <v>701</v>
      </c>
    </row>
    <row r="305" spans="1:2">
      <c r="A305" s="59" t="s">
        <v>702</v>
      </c>
    </row>
    <row r="306" spans="1:2">
      <c r="A306" s="59" t="s">
        <v>703</v>
      </c>
    </row>
    <row r="307" spans="1:2">
      <c r="A307" s="59" t="s">
        <v>704</v>
      </c>
    </row>
    <row r="308" spans="1:2">
      <c r="A308" s="59" t="s">
        <v>705</v>
      </c>
    </row>
    <row r="309" spans="1:2">
      <c r="A309" s="59" t="s">
        <v>706</v>
      </c>
    </row>
    <row r="310" spans="1:2">
      <c r="A310" s="59" t="s">
        <v>498</v>
      </c>
    </row>
    <row r="311" spans="1:2">
      <c r="A311" s="59" t="s">
        <v>707</v>
      </c>
    </row>
    <row r="312" spans="1:2">
      <c r="A312" s="59" t="s">
        <v>503</v>
      </c>
    </row>
    <row r="313" spans="1:2">
      <c r="A313" s="58" t="s">
        <v>708</v>
      </c>
      <c r="B313" s="58" t="s">
        <v>290</v>
      </c>
    </row>
    <row r="314" spans="1:2">
      <c r="A314" s="59" t="s">
        <v>709</v>
      </c>
    </row>
    <row r="315" spans="1:2">
      <c r="A315" s="59" t="s">
        <v>710</v>
      </c>
    </row>
    <row r="316" spans="1:2">
      <c r="A316" s="58" t="s">
        <v>694</v>
      </c>
      <c r="B316" s="58" t="s">
        <v>360</v>
      </c>
    </row>
    <row r="317" spans="1:2">
      <c r="A317" s="59" t="s">
        <v>569</v>
      </c>
    </row>
    <row r="318" spans="1:2">
      <c r="A318" s="59" t="s">
        <v>711</v>
      </c>
    </row>
    <row r="319" spans="1:2">
      <c r="A319" s="58" t="s">
        <v>712</v>
      </c>
      <c r="B319" s="58" t="s">
        <v>470</v>
      </c>
    </row>
    <row r="320" spans="1:2">
      <c r="A320" s="58" t="s">
        <v>713</v>
      </c>
      <c r="B320" s="58" t="s">
        <v>470</v>
      </c>
    </row>
    <row r="321" spans="1:6">
      <c r="A321" s="58" t="s">
        <v>714</v>
      </c>
      <c r="B321" s="58" t="s">
        <v>470</v>
      </c>
    </row>
    <row r="322" spans="1:6">
      <c r="A322" s="59" t="s">
        <v>715</v>
      </c>
    </row>
    <row r="323" spans="1:6">
      <c r="A323" s="58" t="s">
        <v>716</v>
      </c>
      <c r="B323" s="58" t="s">
        <v>717</v>
      </c>
    </row>
    <row r="324" spans="1:6">
      <c r="A324" s="58" t="s">
        <v>718</v>
      </c>
      <c r="B324" s="58" t="s">
        <v>717</v>
      </c>
    </row>
    <row r="325" spans="1:6">
      <c r="A325" s="59" t="s">
        <v>719</v>
      </c>
    </row>
    <row r="326" spans="1:6">
      <c r="A326" s="58" t="s">
        <v>628</v>
      </c>
      <c r="B326" s="58" t="s">
        <v>720</v>
      </c>
    </row>
    <row r="327" spans="1:6">
      <c r="A327" s="58" t="s">
        <v>721</v>
      </c>
      <c r="B327" s="58" t="s">
        <v>140</v>
      </c>
      <c r="C327" s="58" t="s">
        <v>722</v>
      </c>
      <c r="D327" s="58" t="s">
        <v>723</v>
      </c>
      <c r="E327" s="58" t="s">
        <v>724</v>
      </c>
      <c r="F327" s="58" t="s">
        <v>725</v>
      </c>
    </row>
    <row r="328" spans="1:6">
      <c r="A328" s="58" t="s">
        <v>726</v>
      </c>
      <c r="B328" s="58" t="s">
        <v>140</v>
      </c>
      <c r="C328" s="58" t="s">
        <v>722</v>
      </c>
      <c r="D328" s="58" t="s">
        <v>723</v>
      </c>
      <c r="E328" s="58" t="s">
        <v>724</v>
      </c>
      <c r="F328" s="58" t="s">
        <v>725</v>
      </c>
    </row>
    <row r="329" spans="1:6">
      <c r="A329" s="58" t="s">
        <v>727</v>
      </c>
      <c r="B329" s="58" t="s">
        <v>140</v>
      </c>
      <c r="C329" s="58" t="s">
        <v>722</v>
      </c>
      <c r="D329" s="58" t="s">
        <v>723</v>
      </c>
      <c r="E329" s="58" t="s">
        <v>724</v>
      </c>
      <c r="F329" s="58" t="s">
        <v>725</v>
      </c>
    </row>
    <row r="330" spans="1:6">
      <c r="A330" s="58" t="s">
        <v>728</v>
      </c>
      <c r="B330" s="58" t="s">
        <v>140</v>
      </c>
      <c r="C330" s="58" t="s">
        <v>722</v>
      </c>
      <c r="D330" s="58" t="s">
        <v>723</v>
      </c>
      <c r="E330" s="58" t="s">
        <v>724</v>
      </c>
      <c r="F330" s="58" t="s">
        <v>725</v>
      </c>
    </row>
    <row r="331" spans="1:6">
      <c r="A331" s="59" t="s">
        <v>729</v>
      </c>
    </row>
    <row r="332" spans="1:6">
      <c r="A332" s="59" t="s">
        <v>730</v>
      </c>
    </row>
    <row r="346" spans="1:2">
      <c r="A346" s="59" t="s">
        <v>897</v>
      </c>
      <c r="B346" s="59" t="s">
        <v>898</v>
      </c>
    </row>
    <row r="347" spans="1:2">
      <c r="A347" s="59" t="s">
        <v>899</v>
      </c>
      <c r="B347" s="59" t="s">
        <v>190</v>
      </c>
    </row>
    <row r="348" spans="1:2">
      <c r="A348" s="59" t="s">
        <v>900</v>
      </c>
      <c r="B348" s="59" t="s">
        <v>901</v>
      </c>
    </row>
  </sheetData>
  <sheetProtection algorithmName="SHA-512" hashValue="c5cWJUf8RtT765LBcmkr0aHcQ4ZIABNKidCA2ucF5bccR744wefqsq/HCAAfc03LOBakLap6vLuiZ5+afx+n8A==" saltValue="XYOcBAioqxNz+nw9nqyyiw==" spinCount="100000"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AJ505"/>
  <sheetViews>
    <sheetView topLeftCell="A286" zoomScale="80" zoomScaleNormal="80" workbookViewId="0">
      <selection activeCell="G298" sqref="G298"/>
    </sheetView>
  </sheetViews>
  <sheetFormatPr defaultColWidth="9.109375" defaultRowHeight="13.8"/>
  <cols>
    <col min="1" max="1" width="76.6640625" style="27" customWidth="1"/>
    <col min="2" max="2" width="33.109375" style="27" customWidth="1"/>
    <col min="3" max="3" width="13.5546875" style="27" bestFit="1" customWidth="1"/>
    <col min="4" max="4" width="13.88671875" style="27" bestFit="1" customWidth="1"/>
    <col min="5" max="5" width="11.5546875" style="27" customWidth="1"/>
    <col min="6" max="6" width="13.33203125" style="27" bestFit="1" customWidth="1"/>
    <col min="7" max="7" width="13.5546875" style="27" customWidth="1"/>
    <col min="8" max="8" width="12.88671875" style="27" bestFit="1" customWidth="1"/>
    <col min="9" max="9" width="12.33203125" style="27" customWidth="1"/>
    <col min="10" max="10" width="15.44140625" style="27" customWidth="1"/>
    <col min="11" max="11" width="15.33203125" style="27" customWidth="1"/>
    <col min="12" max="12" width="15.6640625" style="27" customWidth="1"/>
    <col min="13" max="13" width="13.33203125" style="27" bestFit="1" customWidth="1"/>
    <col min="14" max="14" width="10.6640625" style="27" bestFit="1" customWidth="1"/>
    <col min="15" max="15" width="11.44140625" style="27" bestFit="1" customWidth="1"/>
    <col min="16" max="16" width="9.33203125" style="27" bestFit="1" customWidth="1"/>
    <col min="17" max="17" width="16.5546875" style="27" bestFit="1" customWidth="1"/>
    <col min="18" max="18" width="24.33203125" style="27" bestFit="1" customWidth="1"/>
    <col min="19" max="19" width="19.33203125" style="27" bestFit="1" customWidth="1"/>
    <col min="20" max="20" width="17.5546875" style="27" bestFit="1" customWidth="1"/>
    <col min="21" max="21" width="12.109375" style="27" bestFit="1" customWidth="1"/>
    <col min="22" max="23" width="13" style="27" customWidth="1"/>
    <col min="24" max="24" width="22.5546875" style="27" customWidth="1"/>
    <col min="25" max="25" width="21.33203125" style="27" customWidth="1"/>
    <col min="26" max="35" width="13" style="27" customWidth="1"/>
    <col min="36" max="16384" width="9.109375" style="27"/>
  </cols>
  <sheetData>
    <row r="1" spans="1:36">
      <c r="A1" s="26"/>
    </row>
    <row r="2" spans="1:36">
      <c r="C2" s="28"/>
    </row>
    <row r="6" spans="1:36">
      <c r="A6" s="27" t="s">
        <v>38</v>
      </c>
    </row>
    <row r="7" spans="1:36">
      <c r="A7" s="1" t="s">
        <v>39</v>
      </c>
    </row>
    <row r="10" spans="1:36">
      <c r="A10" s="2" t="s">
        <v>40</v>
      </c>
    </row>
    <row r="12" spans="1:36" s="12" customFormat="1" ht="69">
      <c r="A12" s="9" t="s">
        <v>41</v>
      </c>
      <c r="B12" s="16" t="s">
        <v>42</v>
      </c>
      <c r="C12" s="4" t="s">
        <v>22</v>
      </c>
      <c r="D12" s="16" t="s">
        <v>43</v>
      </c>
      <c r="E12" s="16" t="s">
        <v>23</v>
      </c>
      <c r="F12" s="16" t="s">
        <v>5</v>
      </c>
      <c r="G12" s="16" t="s">
        <v>44</v>
      </c>
      <c r="H12" s="16" t="s">
        <v>7</v>
      </c>
      <c r="I12" s="16" t="s">
        <v>45</v>
      </c>
      <c r="J12" s="16" t="s">
        <v>24</v>
      </c>
      <c r="K12" s="16" t="s">
        <v>46</v>
      </c>
      <c r="L12" s="16" t="s">
        <v>8</v>
      </c>
      <c r="M12" s="16" t="s">
        <v>9</v>
      </c>
      <c r="N12" s="4" t="s">
        <v>10</v>
      </c>
      <c r="O12" s="4" t="s">
        <v>25</v>
      </c>
      <c r="P12" s="4" t="s">
        <v>26</v>
      </c>
      <c r="Q12" s="4" t="s">
        <v>27</v>
      </c>
      <c r="R12" s="16" t="s">
        <v>4</v>
      </c>
      <c r="S12" s="16" t="s">
        <v>11</v>
      </c>
      <c r="T12" s="16" t="s">
        <v>34</v>
      </c>
      <c r="U12" s="16" t="s">
        <v>16</v>
      </c>
      <c r="V12" s="16" t="s">
        <v>28</v>
      </c>
      <c r="W12" s="4" t="s">
        <v>35</v>
      </c>
      <c r="X12" s="4" t="s">
        <v>36</v>
      </c>
      <c r="Y12" s="4" t="s">
        <v>29</v>
      </c>
      <c r="Z12" s="16" t="s">
        <v>47</v>
      </c>
      <c r="AA12" s="16" t="s">
        <v>30</v>
      </c>
      <c r="AB12" s="16" t="s">
        <v>12</v>
      </c>
      <c r="AC12" s="16" t="s">
        <v>14</v>
      </c>
      <c r="AD12" s="4" t="s">
        <v>48</v>
      </c>
      <c r="AE12" s="16" t="s">
        <v>13</v>
      </c>
      <c r="AF12" s="16" t="s">
        <v>18</v>
      </c>
      <c r="AG12" s="16" t="s">
        <v>49</v>
      </c>
      <c r="AH12" s="4" t="s">
        <v>50</v>
      </c>
      <c r="AI12" s="16" t="s">
        <v>51</v>
      </c>
    </row>
    <row r="13" spans="1:36" s="12" customFormat="1">
      <c r="A13" s="23" t="s">
        <v>2</v>
      </c>
      <c r="B13" s="23" t="s">
        <v>3</v>
      </c>
      <c r="C13" s="23">
        <v>1</v>
      </c>
      <c r="D13" s="23">
        <v>2</v>
      </c>
      <c r="E13" s="23">
        <v>3</v>
      </c>
      <c r="F13" s="23">
        <v>4</v>
      </c>
      <c r="G13" s="23">
        <v>5</v>
      </c>
      <c r="H13" s="23">
        <v>6</v>
      </c>
      <c r="I13" s="23">
        <v>7</v>
      </c>
      <c r="J13" s="23">
        <v>8</v>
      </c>
      <c r="K13" s="23">
        <v>9</v>
      </c>
      <c r="L13" s="23">
        <v>10</v>
      </c>
      <c r="M13" s="23">
        <v>11</v>
      </c>
      <c r="N13" s="23">
        <v>12</v>
      </c>
      <c r="O13" s="23">
        <v>13</v>
      </c>
      <c r="P13" s="23">
        <v>14</v>
      </c>
      <c r="Q13" s="23">
        <v>15</v>
      </c>
      <c r="R13" s="23">
        <v>16</v>
      </c>
      <c r="S13" s="23">
        <v>17</v>
      </c>
      <c r="T13" s="23">
        <v>18</v>
      </c>
      <c r="U13" s="23">
        <v>19</v>
      </c>
      <c r="V13" s="23">
        <v>20</v>
      </c>
      <c r="W13" s="23">
        <v>21</v>
      </c>
      <c r="X13" s="23">
        <v>22</v>
      </c>
      <c r="Y13" s="23">
        <v>23</v>
      </c>
      <c r="Z13" s="23">
        <v>24</v>
      </c>
      <c r="AA13" s="23">
        <v>25</v>
      </c>
      <c r="AB13" s="23">
        <v>26</v>
      </c>
      <c r="AC13" s="23">
        <v>27</v>
      </c>
      <c r="AD13" s="23">
        <v>28</v>
      </c>
      <c r="AE13" s="23">
        <v>29</v>
      </c>
      <c r="AF13" s="23">
        <v>30</v>
      </c>
      <c r="AG13" s="23">
        <v>31</v>
      </c>
      <c r="AH13" s="23">
        <v>32</v>
      </c>
      <c r="AI13" s="23">
        <v>33</v>
      </c>
    </row>
    <row r="14" spans="1:36" s="12" customFormat="1" ht="20.25" customHeight="1">
      <c r="A14" s="1250" t="s">
        <v>22</v>
      </c>
      <c r="B14" s="1252"/>
      <c r="C14" s="786">
        <f>SUM(C15:C18)</f>
        <v>0</v>
      </c>
      <c r="D14" s="786">
        <f>SUM(D15:D18)</f>
        <v>0</v>
      </c>
      <c r="E14" s="786">
        <f t="shared" ref="E14:AI14" si="0">SUM(E15:E18)</f>
        <v>0</v>
      </c>
      <c r="F14" s="786">
        <f t="shared" si="0"/>
        <v>0</v>
      </c>
      <c r="G14" s="786">
        <f t="shared" si="0"/>
        <v>0</v>
      </c>
      <c r="H14" s="786">
        <f t="shared" si="0"/>
        <v>0</v>
      </c>
      <c r="I14" s="786">
        <f t="shared" si="0"/>
        <v>0</v>
      </c>
      <c r="J14" s="786">
        <f t="shared" si="0"/>
        <v>0</v>
      </c>
      <c r="K14" s="786">
        <f t="shared" si="0"/>
        <v>0</v>
      </c>
      <c r="L14" s="786">
        <f t="shared" si="0"/>
        <v>0</v>
      </c>
      <c r="M14" s="786">
        <f t="shared" si="0"/>
        <v>0</v>
      </c>
      <c r="N14" s="786">
        <f t="shared" si="0"/>
        <v>0</v>
      </c>
      <c r="O14" s="786">
        <f t="shared" si="0"/>
        <v>0</v>
      </c>
      <c r="P14" s="786">
        <f t="shared" si="0"/>
        <v>0</v>
      </c>
      <c r="Q14" s="786">
        <f t="shared" si="0"/>
        <v>0</v>
      </c>
      <c r="R14" s="786">
        <f t="shared" si="0"/>
        <v>0</v>
      </c>
      <c r="S14" s="786">
        <f t="shared" si="0"/>
        <v>0</v>
      </c>
      <c r="T14" s="786">
        <f t="shared" si="0"/>
        <v>0</v>
      </c>
      <c r="U14" s="786">
        <f t="shared" si="0"/>
        <v>0</v>
      </c>
      <c r="V14" s="786">
        <f t="shared" si="0"/>
        <v>0</v>
      </c>
      <c r="W14" s="786">
        <f t="shared" si="0"/>
        <v>0</v>
      </c>
      <c r="X14" s="786">
        <f t="shared" si="0"/>
        <v>0</v>
      </c>
      <c r="Y14" s="786">
        <f t="shared" si="0"/>
        <v>0</v>
      </c>
      <c r="Z14" s="786">
        <f t="shared" si="0"/>
        <v>0</v>
      </c>
      <c r="AA14" s="786">
        <f t="shared" si="0"/>
        <v>0</v>
      </c>
      <c r="AB14" s="786">
        <f t="shared" si="0"/>
        <v>0</v>
      </c>
      <c r="AC14" s="786">
        <f t="shared" si="0"/>
        <v>0</v>
      </c>
      <c r="AD14" s="786">
        <f t="shared" si="0"/>
        <v>0</v>
      </c>
      <c r="AE14" s="786">
        <f t="shared" si="0"/>
        <v>0</v>
      </c>
      <c r="AF14" s="786">
        <f t="shared" si="0"/>
        <v>0</v>
      </c>
      <c r="AG14" s="786">
        <f t="shared" si="0"/>
        <v>0</v>
      </c>
      <c r="AH14" s="786">
        <f t="shared" si="0"/>
        <v>0</v>
      </c>
      <c r="AI14" s="786">
        <f t="shared" si="0"/>
        <v>0</v>
      </c>
      <c r="AJ14" s="36"/>
    </row>
    <row r="15" spans="1:36" s="12" customFormat="1" ht="20.25" customHeight="1">
      <c r="A15" s="1282" t="s">
        <v>52</v>
      </c>
      <c r="B15" s="4" t="s">
        <v>53</v>
      </c>
      <c r="C15" s="786">
        <f>SUM(D15:AI15)</f>
        <v>0</v>
      </c>
      <c r="D15" s="3">
        <v>0</v>
      </c>
      <c r="E15" s="3">
        <v>0</v>
      </c>
      <c r="F15" s="3">
        <v>0</v>
      </c>
      <c r="G15" s="3">
        <v>0</v>
      </c>
      <c r="H15" s="3">
        <v>0</v>
      </c>
      <c r="I15" s="3">
        <v>0</v>
      </c>
      <c r="J15" s="3">
        <v>0</v>
      </c>
      <c r="K15" s="3">
        <v>0</v>
      </c>
      <c r="L15" s="3">
        <v>0</v>
      </c>
      <c r="M15" s="3">
        <v>0</v>
      </c>
      <c r="N15" s="3">
        <v>0</v>
      </c>
      <c r="O15" s="3">
        <v>0</v>
      </c>
      <c r="P15" s="3">
        <v>0</v>
      </c>
      <c r="Q15" s="3">
        <v>0</v>
      </c>
      <c r="R15" s="3">
        <v>0</v>
      </c>
      <c r="S15" s="3">
        <v>0</v>
      </c>
      <c r="T15" s="3">
        <v>0</v>
      </c>
      <c r="U15" s="3">
        <v>0</v>
      </c>
      <c r="V15" s="3">
        <v>0</v>
      </c>
      <c r="W15" s="3">
        <v>0</v>
      </c>
      <c r="X15" s="3">
        <v>0</v>
      </c>
      <c r="Y15" s="3">
        <v>0</v>
      </c>
      <c r="Z15" s="3">
        <v>0</v>
      </c>
      <c r="AA15" s="3">
        <v>0</v>
      </c>
      <c r="AB15" s="3">
        <v>0</v>
      </c>
      <c r="AC15" s="3">
        <v>0</v>
      </c>
      <c r="AD15" s="3">
        <v>0</v>
      </c>
      <c r="AE15" s="3">
        <v>0</v>
      </c>
      <c r="AF15" s="3">
        <v>0</v>
      </c>
      <c r="AG15" s="3">
        <v>0</v>
      </c>
      <c r="AH15" s="3">
        <v>0</v>
      </c>
      <c r="AI15" s="3">
        <v>0</v>
      </c>
      <c r="AJ15" s="36"/>
    </row>
    <row r="16" spans="1:36" s="12" customFormat="1" ht="20.25" customHeight="1">
      <c r="A16" s="1283"/>
      <c r="B16" s="4" t="s">
        <v>54</v>
      </c>
      <c r="C16" s="786">
        <f>SUM(D16:AI16)</f>
        <v>0</v>
      </c>
      <c r="D16" s="3">
        <v>0</v>
      </c>
      <c r="E16" s="3">
        <v>0</v>
      </c>
      <c r="F16" s="3">
        <v>0</v>
      </c>
      <c r="G16" s="3">
        <v>0</v>
      </c>
      <c r="H16" s="3">
        <v>0</v>
      </c>
      <c r="I16" s="3">
        <v>0</v>
      </c>
      <c r="J16" s="3">
        <v>0</v>
      </c>
      <c r="K16" s="3">
        <v>0</v>
      </c>
      <c r="L16" s="3">
        <v>0</v>
      </c>
      <c r="M16" s="3">
        <v>0</v>
      </c>
      <c r="N16" s="3">
        <v>0</v>
      </c>
      <c r="O16" s="3">
        <v>0</v>
      </c>
      <c r="P16" s="3">
        <v>0</v>
      </c>
      <c r="Q16" s="3">
        <v>0</v>
      </c>
      <c r="R16" s="3">
        <v>0</v>
      </c>
      <c r="S16" s="3">
        <v>0</v>
      </c>
      <c r="T16" s="3">
        <v>0</v>
      </c>
      <c r="U16" s="3">
        <v>0</v>
      </c>
      <c r="V16" s="3">
        <v>0</v>
      </c>
      <c r="W16" s="3">
        <v>0</v>
      </c>
      <c r="X16" s="3">
        <v>0</v>
      </c>
      <c r="Y16" s="3">
        <v>0</v>
      </c>
      <c r="Z16" s="3">
        <v>0</v>
      </c>
      <c r="AA16" s="3">
        <v>0</v>
      </c>
      <c r="AB16" s="3">
        <v>0</v>
      </c>
      <c r="AC16" s="3">
        <v>0</v>
      </c>
      <c r="AD16" s="3">
        <v>0</v>
      </c>
      <c r="AE16" s="3">
        <v>0</v>
      </c>
      <c r="AF16" s="3">
        <v>0</v>
      </c>
      <c r="AG16" s="3">
        <v>0</v>
      </c>
      <c r="AH16" s="3">
        <v>0</v>
      </c>
      <c r="AI16" s="3">
        <v>0</v>
      </c>
    </row>
    <row r="17" spans="1:35" s="12" customFormat="1" ht="20.25" customHeight="1">
      <c r="A17" s="1282" t="s">
        <v>55</v>
      </c>
      <c r="B17" s="4" t="s">
        <v>53</v>
      </c>
      <c r="C17" s="786">
        <f>SUM(D17:AI17)</f>
        <v>0</v>
      </c>
      <c r="D17" s="3">
        <v>0</v>
      </c>
      <c r="E17" s="3">
        <v>0</v>
      </c>
      <c r="F17" s="3">
        <v>0</v>
      </c>
      <c r="G17" s="3">
        <v>0</v>
      </c>
      <c r="H17" s="3">
        <v>0</v>
      </c>
      <c r="I17" s="3">
        <v>0</v>
      </c>
      <c r="J17" s="3">
        <v>0</v>
      </c>
      <c r="K17" s="3">
        <v>0</v>
      </c>
      <c r="L17" s="3">
        <v>0</v>
      </c>
      <c r="M17" s="3">
        <v>0</v>
      </c>
      <c r="N17" s="3">
        <v>0</v>
      </c>
      <c r="O17" s="3">
        <v>0</v>
      </c>
      <c r="P17" s="3">
        <v>0</v>
      </c>
      <c r="Q17" s="3">
        <v>0</v>
      </c>
      <c r="R17" s="3">
        <v>0</v>
      </c>
      <c r="S17" s="3">
        <v>0</v>
      </c>
      <c r="T17" s="3">
        <v>0</v>
      </c>
      <c r="U17" s="3">
        <v>0</v>
      </c>
      <c r="V17" s="3">
        <v>0</v>
      </c>
      <c r="W17" s="3">
        <v>0</v>
      </c>
      <c r="X17" s="3">
        <v>0</v>
      </c>
      <c r="Y17" s="3">
        <v>0</v>
      </c>
      <c r="Z17" s="3">
        <v>0</v>
      </c>
      <c r="AA17" s="3">
        <v>0</v>
      </c>
      <c r="AB17" s="3">
        <v>0</v>
      </c>
      <c r="AC17" s="3">
        <v>0</v>
      </c>
      <c r="AD17" s="3">
        <v>0</v>
      </c>
      <c r="AE17" s="3">
        <v>0</v>
      </c>
      <c r="AF17" s="3">
        <v>0</v>
      </c>
      <c r="AG17" s="3">
        <v>0</v>
      </c>
      <c r="AH17" s="3">
        <v>0</v>
      </c>
      <c r="AI17" s="3">
        <v>0</v>
      </c>
    </row>
    <row r="18" spans="1:35" s="12" customFormat="1" ht="20.25" customHeight="1">
      <c r="A18" s="1283"/>
      <c r="B18" s="4" t="s">
        <v>54</v>
      </c>
      <c r="C18" s="786">
        <f>SUM(D18:AI18)</f>
        <v>0</v>
      </c>
      <c r="D18" s="3">
        <v>0</v>
      </c>
      <c r="E18" s="3">
        <v>0</v>
      </c>
      <c r="F18" s="3">
        <v>0</v>
      </c>
      <c r="G18" s="3">
        <v>0</v>
      </c>
      <c r="H18" s="3">
        <v>0</v>
      </c>
      <c r="I18" s="3">
        <v>0</v>
      </c>
      <c r="J18" s="3">
        <v>0</v>
      </c>
      <c r="K18" s="3">
        <v>0</v>
      </c>
      <c r="L18" s="3">
        <v>0</v>
      </c>
      <c r="M18" s="3">
        <v>0</v>
      </c>
      <c r="N18" s="3">
        <v>0</v>
      </c>
      <c r="O18" s="3">
        <v>0</v>
      </c>
      <c r="P18" s="3">
        <v>0</v>
      </c>
      <c r="Q18" s="3">
        <v>0</v>
      </c>
      <c r="R18" s="3">
        <v>0</v>
      </c>
      <c r="S18" s="3">
        <v>0</v>
      </c>
      <c r="T18" s="3">
        <v>0</v>
      </c>
      <c r="U18" s="3">
        <v>0</v>
      </c>
      <c r="V18" s="3">
        <v>0</v>
      </c>
      <c r="W18" s="3">
        <v>0</v>
      </c>
      <c r="X18" s="3">
        <v>0</v>
      </c>
      <c r="Y18" s="3">
        <v>0</v>
      </c>
      <c r="Z18" s="3">
        <v>0</v>
      </c>
      <c r="AA18" s="3">
        <v>0</v>
      </c>
      <c r="AB18" s="3">
        <v>0</v>
      </c>
      <c r="AC18" s="3">
        <v>0</v>
      </c>
      <c r="AD18" s="3">
        <v>0</v>
      </c>
      <c r="AE18" s="3">
        <v>0</v>
      </c>
      <c r="AF18" s="3">
        <v>0</v>
      </c>
      <c r="AG18" s="3">
        <v>0</v>
      </c>
      <c r="AH18" s="3">
        <v>0</v>
      </c>
      <c r="AI18" s="3">
        <v>0</v>
      </c>
    </row>
    <row r="19" spans="1:35">
      <c r="A19" s="1288" t="s">
        <v>56</v>
      </c>
      <c r="B19" s="1289"/>
      <c r="C19" s="786">
        <f>SUM(D19:AI19)</f>
        <v>0</v>
      </c>
      <c r="D19" s="3">
        <v>0</v>
      </c>
      <c r="E19" s="3">
        <v>0</v>
      </c>
      <c r="F19" s="3">
        <v>0</v>
      </c>
      <c r="G19" s="3">
        <v>0</v>
      </c>
      <c r="H19" s="3">
        <v>0</v>
      </c>
      <c r="I19" s="3">
        <v>0</v>
      </c>
      <c r="J19" s="3">
        <v>0</v>
      </c>
      <c r="K19" s="3">
        <v>0</v>
      </c>
      <c r="L19" s="3">
        <v>0</v>
      </c>
      <c r="M19" s="3">
        <v>0</v>
      </c>
      <c r="N19" s="3">
        <v>0</v>
      </c>
      <c r="O19" s="3">
        <v>0</v>
      </c>
      <c r="P19" s="3">
        <v>0</v>
      </c>
      <c r="Q19" s="3">
        <v>0</v>
      </c>
      <c r="R19" s="3">
        <v>0</v>
      </c>
      <c r="S19" s="3">
        <v>0</v>
      </c>
      <c r="T19" s="3">
        <v>0</v>
      </c>
      <c r="U19" s="3">
        <v>0</v>
      </c>
      <c r="V19" s="3">
        <v>0</v>
      </c>
      <c r="W19" s="3">
        <v>0</v>
      </c>
      <c r="X19" s="3">
        <v>0</v>
      </c>
      <c r="Y19" s="3">
        <v>0</v>
      </c>
      <c r="Z19" s="3">
        <v>0</v>
      </c>
      <c r="AA19" s="3">
        <v>0</v>
      </c>
      <c r="AB19" s="3">
        <v>0</v>
      </c>
      <c r="AC19" s="3">
        <v>0</v>
      </c>
      <c r="AD19" s="3">
        <v>0</v>
      </c>
      <c r="AE19" s="3">
        <v>0</v>
      </c>
      <c r="AF19" s="3">
        <v>0</v>
      </c>
      <c r="AG19" s="3">
        <v>0</v>
      </c>
      <c r="AH19" s="3">
        <v>0</v>
      </c>
      <c r="AI19" s="3">
        <v>0</v>
      </c>
    </row>
    <row r="20" spans="1:35">
      <c r="A20" s="2" t="s">
        <v>57</v>
      </c>
      <c r="C20" s="31"/>
      <c r="D20" s="786" t="str">
        <f>IF(AND(D14&gt;0, D19=0),"Err","OK")</f>
        <v>OK</v>
      </c>
      <c r="E20" s="786" t="str">
        <f t="shared" ref="E20:AF20" si="1">IF(AND(E14&gt;0, E19=0),"Err","OK")</f>
        <v>OK</v>
      </c>
      <c r="F20" s="786" t="str">
        <f t="shared" si="1"/>
        <v>OK</v>
      </c>
      <c r="G20" s="786" t="str">
        <f t="shared" si="1"/>
        <v>OK</v>
      </c>
      <c r="H20" s="786" t="str">
        <f t="shared" si="1"/>
        <v>OK</v>
      </c>
      <c r="I20" s="786" t="str">
        <f t="shared" si="1"/>
        <v>OK</v>
      </c>
      <c r="J20" s="786" t="str">
        <f t="shared" si="1"/>
        <v>OK</v>
      </c>
      <c r="K20" s="786" t="str">
        <f t="shared" si="1"/>
        <v>OK</v>
      </c>
      <c r="L20" s="786" t="str">
        <f t="shared" si="1"/>
        <v>OK</v>
      </c>
      <c r="M20" s="786" t="str">
        <f t="shared" si="1"/>
        <v>OK</v>
      </c>
      <c r="N20" s="786" t="str">
        <f t="shared" si="1"/>
        <v>OK</v>
      </c>
      <c r="O20" s="786" t="str">
        <f t="shared" si="1"/>
        <v>OK</v>
      </c>
      <c r="P20" s="786" t="str">
        <f t="shared" si="1"/>
        <v>OK</v>
      </c>
      <c r="Q20" s="786" t="str">
        <f t="shared" si="1"/>
        <v>OK</v>
      </c>
      <c r="R20" s="786" t="str">
        <f t="shared" si="1"/>
        <v>OK</v>
      </c>
      <c r="S20" s="786" t="str">
        <f t="shared" si="1"/>
        <v>OK</v>
      </c>
      <c r="T20" s="786" t="str">
        <f t="shared" si="1"/>
        <v>OK</v>
      </c>
      <c r="U20" s="786" t="str">
        <f t="shared" si="1"/>
        <v>OK</v>
      </c>
      <c r="V20" s="786" t="str">
        <f t="shared" si="1"/>
        <v>OK</v>
      </c>
      <c r="W20" s="786" t="str">
        <f t="shared" si="1"/>
        <v>OK</v>
      </c>
      <c r="X20" s="786" t="str">
        <f t="shared" si="1"/>
        <v>OK</v>
      </c>
      <c r="Y20" s="786" t="str">
        <f t="shared" si="1"/>
        <v>OK</v>
      </c>
      <c r="Z20" s="786" t="str">
        <f t="shared" si="1"/>
        <v>OK</v>
      </c>
      <c r="AA20" s="786" t="str">
        <f t="shared" si="1"/>
        <v>OK</v>
      </c>
      <c r="AB20" s="786" t="str">
        <f t="shared" si="1"/>
        <v>OK</v>
      </c>
      <c r="AC20" s="786" t="str">
        <f t="shared" si="1"/>
        <v>OK</v>
      </c>
      <c r="AD20" s="786" t="str">
        <f t="shared" si="1"/>
        <v>OK</v>
      </c>
      <c r="AE20" s="786" t="str">
        <f t="shared" si="1"/>
        <v>OK</v>
      </c>
      <c r="AF20" s="786" t="str">
        <f t="shared" si="1"/>
        <v>OK</v>
      </c>
      <c r="AG20" s="786" t="str">
        <f>IF(AND(I35&gt;0,AG19=0),"Err",IF(AND(AG14&gt;0,AG19=0),"ERR","OK"))</f>
        <v>OK</v>
      </c>
      <c r="AH20" s="786" t="str">
        <f>IF(AND(AH14&gt;0, AH19=0),"Err","OK")</f>
        <v>OK</v>
      </c>
      <c r="AI20" s="786" t="str">
        <f>IF(AND(AI14&gt;0, AI19=0),"Err","OK")</f>
        <v>OK</v>
      </c>
    </row>
    <row r="21" spans="1:35">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row>
    <row r="22" spans="1:35" s="12" customFormat="1" ht="69">
      <c r="A22" s="1250" t="s">
        <v>41</v>
      </c>
      <c r="B22" s="1252"/>
      <c r="C22" s="4" t="s">
        <v>22</v>
      </c>
      <c r="D22" s="16" t="s">
        <v>43</v>
      </c>
      <c r="E22" s="16" t="s">
        <v>23</v>
      </c>
      <c r="F22" s="16" t="s">
        <v>5</v>
      </c>
      <c r="G22" s="16" t="s">
        <v>44</v>
      </c>
      <c r="H22" s="16" t="s">
        <v>7</v>
      </c>
      <c r="I22" s="16" t="s">
        <v>45</v>
      </c>
      <c r="J22" s="16" t="s">
        <v>24</v>
      </c>
      <c r="K22" s="16" t="s">
        <v>46</v>
      </c>
      <c r="L22" s="16" t="s">
        <v>8</v>
      </c>
      <c r="M22" s="16" t="s">
        <v>9</v>
      </c>
      <c r="N22" s="4" t="s">
        <v>10</v>
      </c>
      <c r="O22" s="4" t="s">
        <v>25</v>
      </c>
      <c r="P22" s="4" t="s">
        <v>26</v>
      </c>
      <c r="Q22" s="4" t="s">
        <v>27</v>
      </c>
      <c r="R22" s="16" t="s">
        <v>4</v>
      </c>
      <c r="S22" s="16" t="s">
        <v>11</v>
      </c>
      <c r="T22" s="16" t="s">
        <v>34</v>
      </c>
      <c r="U22" s="16" t="s">
        <v>16</v>
      </c>
      <c r="V22" s="16" t="s">
        <v>28</v>
      </c>
      <c r="W22" s="4" t="s">
        <v>35</v>
      </c>
      <c r="X22" s="4" t="s">
        <v>36</v>
      </c>
      <c r="Y22" s="4" t="s">
        <v>29</v>
      </c>
      <c r="Z22" s="16" t="s">
        <v>47</v>
      </c>
      <c r="AA22" s="16" t="s">
        <v>30</v>
      </c>
      <c r="AB22" s="16" t="s">
        <v>12</v>
      </c>
      <c r="AC22" s="16" t="s">
        <v>14</v>
      </c>
      <c r="AD22" s="4" t="s">
        <v>48</v>
      </c>
      <c r="AE22" s="16" t="s">
        <v>13</v>
      </c>
      <c r="AF22" s="16" t="s">
        <v>18</v>
      </c>
      <c r="AG22" s="16" t="s">
        <v>49</v>
      </c>
      <c r="AH22" s="4" t="s">
        <v>50</v>
      </c>
      <c r="AI22" s="16" t="s">
        <v>51</v>
      </c>
    </row>
    <row r="23" spans="1:35" s="12" customFormat="1">
      <c r="A23" s="23" t="s">
        <v>2</v>
      </c>
      <c r="B23" s="23" t="s">
        <v>3</v>
      </c>
      <c r="C23" s="23">
        <v>1</v>
      </c>
      <c r="D23" s="23">
        <v>2</v>
      </c>
      <c r="E23" s="23">
        <v>3</v>
      </c>
      <c r="F23" s="23">
        <v>4</v>
      </c>
      <c r="G23" s="23">
        <v>5</v>
      </c>
      <c r="H23" s="23">
        <v>6</v>
      </c>
      <c r="I23" s="23">
        <v>7</v>
      </c>
      <c r="J23" s="23">
        <v>8</v>
      </c>
      <c r="K23" s="23">
        <v>9</v>
      </c>
      <c r="L23" s="23">
        <v>10</v>
      </c>
      <c r="M23" s="23">
        <v>11</v>
      </c>
      <c r="N23" s="23">
        <v>12</v>
      </c>
      <c r="O23" s="23">
        <v>13</v>
      </c>
      <c r="P23" s="23">
        <v>14</v>
      </c>
      <c r="Q23" s="23">
        <v>15</v>
      </c>
      <c r="R23" s="23">
        <v>16</v>
      </c>
      <c r="S23" s="23">
        <v>17</v>
      </c>
      <c r="T23" s="23">
        <v>18</v>
      </c>
      <c r="U23" s="23">
        <v>19</v>
      </c>
      <c r="V23" s="23">
        <v>20</v>
      </c>
      <c r="W23" s="23">
        <v>21</v>
      </c>
      <c r="X23" s="23">
        <v>22</v>
      </c>
      <c r="Y23" s="23">
        <v>23</v>
      </c>
      <c r="Z23" s="23">
        <v>24</v>
      </c>
      <c r="AA23" s="23">
        <v>25</v>
      </c>
      <c r="AB23" s="23">
        <v>26</v>
      </c>
      <c r="AC23" s="23">
        <v>27</v>
      </c>
      <c r="AD23" s="23">
        <v>28</v>
      </c>
      <c r="AE23" s="23">
        <v>29</v>
      </c>
      <c r="AF23" s="23">
        <v>30</v>
      </c>
      <c r="AG23" s="23">
        <v>31</v>
      </c>
      <c r="AH23" s="23">
        <v>32</v>
      </c>
      <c r="AI23" s="23">
        <v>33</v>
      </c>
    </row>
    <row r="24" spans="1:35" s="12" customFormat="1" ht="20.25" customHeight="1">
      <c r="A24" s="1250" t="s">
        <v>22</v>
      </c>
      <c r="B24" s="1252"/>
      <c r="C24" s="786">
        <f t="shared" ref="C24:AI24" si="2">SUM(C25:C28)</f>
        <v>0</v>
      </c>
      <c r="D24" s="786">
        <f t="shared" si="2"/>
        <v>0</v>
      </c>
      <c r="E24" s="786">
        <f t="shared" si="2"/>
        <v>0</v>
      </c>
      <c r="F24" s="786">
        <f t="shared" si="2"/>
        <v>0</v>
      </c>
      <c r="G24" s="786">
        <f t="shared" si="2"/>
        <v>0</v>
      </c>
      <c r="H24" s="786">
        <f t="shared" si="2"/>
        <v>0</v>
      </c>
      <c r="I24" s="786">
        <f t="shared" si="2"/>
        <v>0</v>
      </c>
      <c r="J24" s="786">
        <f t="shared" si="2"/>
        <v>0</v>
      </c>
      <c r="K24" s="786">
        <f t="shared" si="2"/>
        <v>0</v>
      </c>
      <c r="L24" s="786">
        <f t="shared" si="2"/>
        <v>0</v>
      </c>
      <c r="M24" s="786">
        <f t="shared" si="2"/>
        <v>0</v>
      </c>
      <c r="N24" s="786">
        <f t="shared" si="2"/>
        <v>0</v>
      </c>
      <c r="O24" s="786">
        <f t="shared" si="2"/>
        <v>0</v>
      </c>
      <c r="P24" s="786">
        <f t="shared" si="2"/>
        <v>0</v>
      </c>
      <c r="Q24" s="786">
        <f t="shared" si="2"/>
        <v>0</v>
      </c>
      <c r="R24" s="786">
        <f t="shared" si="2"/>
        <v>0</v>
      </c>
      <c r="S24" s="786">
        <f t="shared" si="2"/>
        <v>0</v>
      </c>
      <c r="T24" s="786">
        <f t="shared" si="2"/>
        <v>0</v>
      </c>
      <c r="U24" s="786">
        <f t="shared" si="2"/>
        <v>0</v>
      </c>
      <c r="V24" s="786">
        <f t="shared" si="2"/>
        <v>0</v>
      </c>
      <c r="W24" s="786">
        <f t="shared" si="2"/>
        <v>0</v>
      </c>
      <c r="X24" s="786">
        <f t="shared" si="2"/>
        <v>0</v>
      </c>
      <c r="Y24" s="786">
        <f t="shared" si="2"/>
        <v>0</v>
      </c>
      <c r="Z24" s="786">
        <f t="shared" si="2"/>
        <v>0</v>
      </c>
      <c r="AA24" s="786">
        <f t="shared" si="2"/>
        <v>0</v>
      </c>
      <c r="AB24" s="786">
        <f t="shared" si="2"/>
        <v>0</v>
      </c>
      <c r="AC24" s="786">
        <f t="shared" si="2"/>
        <v>0</v>
      </c>
      <c r="AD24" s="786">
        <f t="shared" si="2"/>
        <v>0</v>
      </c>
      <c r="AE24" s="786">
        <f t="shared" si="2"/>
        <v>0</v>
      </c>
      <c r="AF24" s="786">
        <f t="shared" si="2"/>
        <v>0</v>
      </c>
      <c r="AG24" s="786">
        <f t="shared" si="2"/>
        <v>0</v>
      </c>
      <c r="AH24" s="786">
        <f t="shared" si="2"/>
        <v>0</v>
      </c>
      <c r="AI24" s="786">
        <f t="shared" si="2"/>
        <v>0</v>
      </c>
    </row>
    <row r="25" spans="1:35" s="12" customFormat="1" ht="20.25" customHeight="1">
      <c r="A25" s="1282" t="s">
        <v>52</v>
      </c>
      <c r="B25" s="4" t="s">
        <v>53</v>
      </c>
      <c r="C25" s="786">
        <f>SUM(D25:AI25)</f>
        <v>0</v>
      </c>
      <c r="D25" s="3">
        <v>0</v>
      </c>
      <c r="E25" s="3">
        <v>0</v>
      </c>
      <c r="F25" s="3">
        <v>0</v>
      </c>
      <c r="G25" s="3">
        <v>0</v>
      </c>
      <c r="H25" s="3">
        <v>0</v>
      </c>
      <c r="I25" s="3">
        <v>0</v>
      </c>
      <c r="J25" s="3">
        <v>0</v>
      </c>
      <c r="K25" s="3">
        <v>0</v>
      </c>
      <c r="L25" s="3">
        <v>0</v>
      </c>
      <c r="M25" s="3">
        <v>0</v>
      </c>
      <c r="N25" s="3">
        <v>0</v>
      </c>
      <c r="O25" s="3">
        <v>0</v>
      </c>
      <c r="P25" s="3">
        <v>0</v>
      </c>
      <c r="Q25" s="3">
        <v>0</v>
      </c>
      <c r="R25" s="3">
        <v>0</v>
      </c>
      <c r="S25" s="3">
        <v>0</v>
      </c>
      <c r="T25" s="3">
        <v>0</v>
      </c>
      <c r="U25" s="3">
        <v>0</v>
      </c>
      <c r="V25" s="3">
        <v>0</v>
      </c>
      <c r="W25" s="3">
        <v>0</v>
      </c>
      <c r="X25" s="3">
        <v>0</v>
      </c>
      <c r="Y25" s="3">
        <v>0</v>
      </c>
      <c r="Z25" s="3">
        <v>0</v>
      </c>
      <c r="AA25" s="3">
        <v>0</v>
      </c>
      <c r="AB25" s="3">
        <v>0</v>
      </c>
      <c r="AC25" s="3">
        <v>0</v>
      </c>
      <c r="AD25" s="3">
        <v>0</v>
      </c>
      <c r="AE25" s="3">
        <v>0</v>
      </c>
      <c r="AF25" s="3">
        <v>0</v>
      </c>
      <c r="AG25" s="3">
        <v>0</v>
      </c>
      <c r="AH25" s="3">
        <v>0</v>
      </c>
      <c r="AI25" s="3">
        <v>0</v>
      </c>
    </row>
    <row r="26" spans="1:35" s="12" customFormat="1" ht="20.25" customHeight="1">
      <c r="A26" s="1283"/>
      <c r="B26" s="4" t="s">
        <v>54</v>
      </c>
      <c r="C26" s="786">
        <f>SUM(D26:AI26)</f>
        <v>0</v>
      </c>
      <c r="D26" s="3">
        <v>0</v>
      </c>
      <c r="E26" s="3">
        <v>0</v>
      </c>
      <c r="F26" s="3">
        <v>0</v>
      </c>
      <c r="G26" s="3">
        <v>0</v>
      </c>
      <c r="H26" s="3">
        <v>0</v>
      </c>
      <c r="I26" s="3">
        <v>0</v>
      </c>
      <c r="J26" s="3">
        <v>0</v>
      </c>
      <c r="K26" s="3">
        <v>0</v>
      </c>
      <c r="L26" s="3">
        <v>0</v>
      </c>
      <c r="M26" s="3">
        <v>0</v>
      </c>
      <c r="N26" s="3">
        <v>0</v>
      </c>
      <c r="O26" s="3">
        <v>0</v>
      </c>
      <c r="P26" s="3">
        <v>0</v>
      </c>
      <c r="Q26" s="3">
        <v>0</v>
      </c>
      <c r="R26" s="3">
        <v>0</v>
      </c>
      <c r="S26" s="3">
        <v>0</v>
      </c>
      <c r="T26" s="3">
        <v>0</v>
      </c>
      <c r="U26" s="3">
        <v>0</v>
      </c>
      <c r="V26" s="3">
        <v>0</v>
      </c>
      <c r="W26" s="3">
        <v>0</v>
      </c>
      <c r="X26" s="3">
        <v>0</v>
      </c>
      <c r="Y26" s="3">
        <v>0</v>
      </c>
      <c r="Z26" s="3">
        <v>0</v>
      </c>
      <c r="AA26" s="3">
        <v>0</v>
      </c>
      <c r="AB26" s="3">
        <v>0</v>
      </c>
      <c r="AC26" s="3">
        <v>0</v>
      </c>
      <c r="AD26" s="3">
        <v>0</v>
      </c>
      <c r="AE26" s="3">
        <v>0</v>
      </c>
      <c r="AF26" s="3">
        <v>0</v>
      </c>
      <c r="AG26" s="3">
        <v>0</v>
      </c>
      <c r="AH26" s="3">
        <v>0</v>
      </c>
      <c r="AI26" s="3">
        <v>0</v>
      </c>
    </row>
    <row r="27" spans="1:35" s="12" customFormat="1" ht="20.25" customHeight="1">
      <c r="A27" s="1282" t="s">
        <v>55</v>
      </c>
      <c r="B27" s="4" t="s">
        <v>53</v>
      </c>
      <c r="C27" s="786">
        <f>SUM(D27:AI27)</f>
        <v>0</v>
      </c>
      <c r="D27" s="3">
        <v>0</v>
      </c>
      <c r="E27" s="3">
        <v>0</v>
      </c>
      <c r="F27" s="3">
        <v>0</v>
      </c>
      <c r="G27" s="3">
        <v>0</v>
      </c>
      <c r="H27" s="3">
        <v>0</v>
      </c>
      <c r="I27" s="3">
        <v>0</v>
      </c>
      <c r="J27" s="3">
        <v>0</v>
      </c>
      <c r="K27" s="3">
        <v>0</v>
      </c>
      <c r="L27" s="3">
        <v>0</v>
      </c>
      <c r="M27" s="3">
        <v>0</v>
      </c>
      <c r="N27" s="3">
        <v>0</v>
      </c>
      <c r="O27" s="3">
        <v>0</v>
      </c>
      <c r="P27" s="3">
        <v>0</v>
      </c>
      <c r="Q27" s="3">
        <v>0</v>
      </c>
      <c r="R27" s="3">
        <v>0</v>
      </c>
      <c r="S27" s="3">
        <v>0</v>
      </c>
      <c r="T27" s="3">
        <v>0</v>
      </c>
      <c r="U27" s="3">
        <v>0</v>
      </c>
      <c r="V27" s="3">
        <v>0</v>
      </c>
      <c r="W27" s="3">
        <v>0</v>
      </c>
      <c r="X27" s="3">
        <v>0</v>
      </c>
      <c r="Y27" s="3">
        <v>0</v>
      </c>
      <c r="Z27" s="3">
        <v>0</v>
      </c>
      <c r="AA27" s="3">
        <v>0</v>
      </c>
      <c r="AB27" s="3">
        <v>0</v>
      </c>
      <c r="AC27" s="3">
        <v>0</v>
      </c>
      <c r="AD27" s="3">
        <v>0</v>
      </c>
      <c r="AE27" s="3">
        <v>0</v>
      </c>
      <c r="AF27" s="3">
        <v>0</v>
      </c>
      <c r="AG27" s="3">
        <v>0</v>
      </c>
      <c r="AH27" s="3">
        <v>0</v>
      </c>
      <c r="AI27" s="3">
        <v>0</v>
      </c>
    </row>
    <row r="28" spans="1:35" s="12" customFormat="1" ht="20.25" customHeight="1">
      <c r="A28" s="1283"/>
      <c r="B28" s="4" t="s">
        <v>54</v>
      </c>
      <c r="C28" s="786">
        <f>SUM(D28:AI28)</f>
        <v>0</v>
      </c>
      <c r="D28" s="3">
        <v>0</v>
      </c>
      <c r="E28" s="3">
        <v>0</v>
      </c>
      <c r="F28" s="3">
        <v>0</v>
      </c>
      <c r="G28" s="3">
        <v>0</v>
      </c>
      <c r="H28" s="3">
        <v>0</v>
      </c>
      <c r="I28" s="3">
        <v>0</v>
      </c>
      <c r="J28" s="3">
        <v>0</v>
      </c>
      <c r="K28" s="3">
        <v>0</v>
      </c>
      <c r="L28" s="3">
        <v>0</v>
      </c>
      <c r="M28" s="3">
        <v>0</v>
      </c>
      <c r="N28" s="3">
        <v>0</v>
      </c>
      <c r="O28" s="3">
        <v>0</v>
      </c>
      <c r="P28" s="3">
        <v>0</v>
      </c>
      <c r="Q28" s="3">
        <v>0</v>
      </c>
      <c r="R28" s="3">
        <v>0</v>
      </c>
      <c r="S28" s="3">
        <v>0</v>
      </c>
      <c r="T28" s="3">
        <v>0</v>
      </c>
      <c r="U28" s="3">
        <v>0</v>
      </c>
      <c r="V28" s="3">
        <v>0</v>
      </c>
      <c r="W28" s="3">
        <v>0</v>
      </c>
      <c r="X28" s="3">
        <v>0</v>
      </c>
      <c r="Y28" s="3">
        <v>0</v>
      </c>
      <c r="Z28" s="3">
        <v>0</v>
      </c>
      <c r="AA28" s="3">
        <v>0</v>
      </c>
      <c r="AB28" s="3">
        <v>0</v>
      </c>
      <c r="AC28" s="3">
        <v>0</v>
      </c>
      <c r="AD28" s="3">
        <v>0</v>
      </c>
      <c r="AE28" s="3">
        <v>0</v>
      </c>
      <c r="AF28" s="3">
        <v>0</v>
      </c>
      <c r="AG28" s="3">
        <v>0</v>
      </c>
      <c r="AH28" s="3">
        <v>0</v>
      </c>
      <c r="AI28" s="3">
        <v>0</v>
      </c>
    </row>
    <row r="30" spans="1:35">
      <c r="A30" s="2" t="s">
        <v>58</v>
      </c>
    </row>
    <row r="32" spans="1:35" ht="15" customHeight="1">
      <c r="A32" s="1253" t="s">
        <v>41</v>
      </c>
      <c r="B32" s="1254"/>
      <c r="C32" s="1247" t="s">
        <v>22</v>
      </c>
      <c r="D32" s="1279" t="s">
        <v>59</v>
      </c>
      <c r="E32" s="1281"/>
      <c r="F32" s="1247" t="s">
        <v>22</v>
      </c>
      <c r="G32" s="1279" t="s">
        <v>60</v>
      </c>
      <c r="H32" s="1281"/>
      <c r="I32" s="1247" t="s">
        <v>61</v>
      </c>
      <c r="J32" s="1279" t="s">
        <v>59</v>
      </c>
      <c r="K32" s="1281"/>
      <c r="L32" s="1247" t="s">
        <v>61</v>
      </c>
      <c r="M32" s="1279" t="s">
        <v>60</v>
      </c>
      <c r="N32" s="1281"/>
    </row>
    <row r="33" spans="1:14" ht="27.6">
      <c r="A33" s="1255"/>
      <c r="B33" s="1256"/>
      <c r="C33" s="1249"/>
      <c r="D33" s="23" t="s">
        <v>52</v>
      </c>
      <c r="E33" s="23" t="s">
        <v>55</v>
      </c>
      <c r="F33" s="1249"/>
      <c r="G33" s="23" t="s">
        <v>52</v>
      </c>
      <c r="H33" s="23" t="s">
        <v>55</v>
      </c>
      <c r="I33" s="1249"/>
      <c r="J33" s="23" t="s">
        <v>52</v>
      </c>
      <c r="K33" s="23" t="s">
        <v>55</v>
      </c>
      <c r="L33" s="1249"/>
      <c r="M33" s="23" t="s">
        <v>52</v>
      </c>
      <c r="N33" s="23" t="s">
        <v>55</v>
      </c>
    </row>
    <row r="34" spans="1:14">
      <c r="A34" s="23" t="s">
        <v>2</v>
      </c>
      <c r="B34" s="23" t="s">
        <v>3</v>
      </c>
      <c r="C34" s="23">
        <v>1</v>
      </c>
      <c r="D34" s="23">
        <v>2</v>
      </c>
      <c r="E34" s="23">
        <v>3</v>
      </c>
      <c r="F34" s="23">
        <v>4</v>
      </c>
      <c r="G34" s="23">
        <v>5</v>
      </c>
      <c r="H34" s="23">
        <v>6</v>
      </c>
      <c r="I34" s="23">
        <v>7</v>
      </c>
      <c r="J34" s="23">
        <v>8</v>
      </c>
      <c r="K34" s="23">
        <v>9</v>
      </c>
      <c r="L34" s="23">
        <v>10</v>
      </c>
      <c r="M34" s="23">
        <v>11</v>
      </c>
      <c r="N34" s="23">
        <v>12</v>
      </c>
    </row>
    <row r="35" spans="1:14" ht="20.25" customHeight="1">
      <c r="A35" s="1250" t="s">
        <v>22</v>
      </c>
      <c r="B35" s="1252"/>
      <c r="C35" s="786">
        <f t="shared" ref="C35:N35" si="3">SUM(C36:C37)</f>
        <v>0</v>
      </c>
      <c r="D35" s="786">
        <f t="shared" si="3"/>
        <v>0</v>
      </c>
      <c r="E35" s="786">
        <f t="shared" si="3"/>
        <v>0</v>
      </c>
      <c r="F35" s="786">
        <f t="shared" si="3"/>
        <v>0</v>
      </c>
      <c r="G35" s="786">
        <f t="shared" si="3"/>
        <v>0</v>
      </c>
      <c r="H35" s="786">
        <f t="shared" si="3"/>
        <v>0</v>
      </c>
      <c r="I35" s="786">
        <f t="shared" si="3"/>
        <v>0</v>
      </c>
      <c r="J35" s="786">
        <f t="shared" si="3"/>
        <v>0</v>
      </c>
      <c r="K35" s="786">
        <f t="shared" si="3"/>
        <v>0</v>
      </c>
      <c r="L35" s="786">
        <f t="shared" si="3"/>
        <v>0</v>
      </c>
      <c r="M35" s="786">
        <f t="shared" si="3"/>
        <v>0</v>
      </c>
      <c r="N35" s="786">
        <f t="shared" si="3"/>
        <v>0</v>
      </c>
    </row>
    <row r="36" spans="1:14" ht="20.25" customHeight="1">
      <c r="A36" s="1282" t="s">
        <v>37</v>
      </c>
      <c r="B36" s="4" t="s">
        <v>53</v>
      </c>
      <c r="C36" s="786">
        <f t="shared" ref="C36:C41" si="4">SUM(D36:E36)</f>
        <v>0</v>
      </c>
      <c r="D36" s="786">
        <f>+D38+D40</f>
        <v>0</v>
      </c>
      <c r="E36" s="786">
        <f>+E38+E40</f>
        <v>0</v>
      </c>
      <c r="F36" s="786">
        <f t="shared" ref="F36:F41" si="5">SUM(G36:H36)</f>
        <v>0</v>
      </c>
      <c r="G36" s="786">
        <f>+G38+G40</f>
        <v>0</v>
      </c>
      <c r="H36" s="786">
        <f>+H38+H40</f>
        <v>0</v>
      </c>
      <c r="I36" s="786">
        <f t="shared" ref="I36:I41" si="6">SUM(J36:K36)</f>
        <v>0</v>
      </c>
      <c r="J36" s="786">
        <f>+J38+J40</f>
        <v>0</v>
      </c>
      <c r="K36" s="786">
        <f>+K38+K40</f>
        <v>0</v>
      </c>
      <c r="L36" s="786">
        <f t="shared" ref="L36:L41" si="7">SUM(M36:N36)</f>
        <v>0</v>
      </c>
      <c r="M36" s="786">
        <f>+M38+M40</f>
        <v>0</v>
      </c>
      <c r="N36" s="786">
        <f>+N38+N40</f>
        <v>0</v>
      </c>
    </row>
    <row r="37" spans="1:14" ht="20.25" customHeight="1">
      <c r="A37" s="1283"/>
      <c r="B37" s="4" t="s">
        <v>54</v>
      </c>
      <c r="C37" s="786">
        <f t="shared" si="4"/>
        <v>0</v>
      </c>
      <c r="D37" s="786">
        <f>+D39+D41</f>
        <v>0</v>
      </c>
      <c r="E37" s="786">
        <f>+E39+E41</f>
        <v>0</v>
      </c>
      <c r="F37" s="786">
        <f t="shared" si="5"/>
        <v>0</v>
      </c>
      <c r="G37" s="786">
        <f>+G39+G41</f>
        <v>0</v>
      </c>
      <c r="H37" s="786">
        <f>+H39+H41</f>
        <v>0</v>
      </c>
      <c r="I37" s="786">
        <f t="shared" si="6"/>
        <v>0</v>
      </c>
      <c r="J37" s="786">
        <f>+J39+J41</f>
        <v>0</v>
      </c>
      <c r="K37" s="786">
        <f>+K39+K41</f>
        <v>0</v>
      </c>
      <c r="L37" s="786">
        <f t="shared" si="7"/>
        <v>0</v>
      </c>
      <c r="M37" s="786">
        <f>+M39+M41</f>
        <v>0</v>
      </c>
      <c r="N37" s="786">
        <f>+N39+N41</f>
        <v>0</v>
      </c>
    </row>
    <row r="38" spans="1:14" ht="20.25" customHeight="1">
      <c r="A38" s="1247" t="s">
        <v>62</v>
      </c>
      <c r="B38" s="4" t="s">
        <v>53</v>
      </c>
      <c r="C38" s="786">
        <f t="shared" si="4"/>
        <v>0</v>
      </c>
      <c r="D38" s="3">
        <v>0</v>
      </c>
      <c r="E38" s="3">
        <v>0</v>
      </c>
      <c r="F38" s="786">
        <f t="shared" si="5"/>
        <v>0</v>
      </c>
      <c r="G38" s="3">
        <v>0</v>
      </c>
      <c r="H38" s="3">
        <v>0</v>
      </c>
      <c r="I38" s="786">
        <f t="shared" si="6"/>
        <v>0</v>
      </c>
      <c r="J38" s="3">
        <v>0</v>
      </c>
      <c r="K38" s="3">
        <v>0</v>
      </c>
      <c r="L38" s="786">
        <f t="shared" si="7"/>
        <v>0</v>
      </c>
      <c r="M38" s="3">
        <v>0</v>
      </c>
      <c r="N38" s="3">
        <v>0</v>
      </c>
    </row>
    <row r="39" spans="1:14" ht="20.25" customHeight="1">
      <c r="A39" s="1249"/>
      <c r="B39" s="4" t="s">
        <v>54</v>
      </c>
      <c r="C39" s="786">
        <f t="shared" si="4"/>
        <v>0</v>
      </c>
      <c r="D39" s="3">
        <v>0</v>
      </c>
      <c r="E39" s="3">
        <v>0</v>
      </c>
      <c r="F39" s="786">
        <f t="shared" si="5"/>
        <v>0</v>
      </c>
      <c r="G39" s="3">
        <v>0</v>
      </c>
      <c r="H39" s="3">
        <v>0</v>
      </c>
      <c r="I39" s="786">
        <f t="shared" si="6"/>
        <v>0</v>
      </c>
      <c r="J39" s="3">
        <v>0</v>
      </c>
      <c r="K39" s="3">
        <v>0</v>
      </c>
      <c r="L39" s="786">
        <f t="shared" si="7"/>
        <v>0</v>
      </c>
      <c r="M39" s="3">
        <v>0</v>
      </c>
      <c r="N39" s="3">
        <v>0</v>
      </c>
    </row>
    <row r="40" spans="1:14" ht="20.25" customHeight="1">
      <c r="A40" s="1247" t="s">
        <v>63</v>
      </c>
      <c r="B40" s="4" t="s">
        <v>53</v>
      </c>
      <c r="C40" s="786">
        <f t="shared" si="4"/>
        <v>0</v>
      </c>
      <c r="D40" s="3">
        <v>0</v>
      </c>
      <c r="E40" s="3">
        <v>0</v>
      </c>
      <c r="F40" s="786">
        <f t="shared" si="5"/>
        <v>0</v>
      </c>
      <c r="G40" s="3">
        <v>0</v>
      </c>
      <c r="H40" s="3">
        <v>0</v>
      </c>
      <c r="I40" s="786">
        <f t="shared" si="6"/>
        <v>0</v>
      </c>
      <c r="J40" s="3">
        <v>0</v>
      </c>
      <c r="K40" s="3">
        <v>0</v>
      </c>
      <c r="L40" s="786">
        <f t="shared" si="7"/>
        <v>0</v>
      </c>
      <c r="M40" s="3">
        <v>0</v>
      </c>
      <c r="N40" s="3">
        <v>0</v>
      </c>
    </row>
    <row r="41" spans="1:14" ht="20.25" customHeight="1">
      <c r="A41" s="1249"/>
      <c r="B41" s="4" t="s">
        <v>54</v>
      </c>
      <c r="C41" s="786">
        <f t="shared" si="4"/>
        <v>0</v>
      </c>
      <c r="D41" s="3">
        <v>0</v>
      </c>
      <c r="E41" s="3">
        <v>0</v>
      </c>
      <c r="F41" s="786">
        <f t="shared" si="5"/>
        <v>0</v>
      </c>
      <c r="G41" s="3">
        <v>0</v>
      </c>
      <c r="H41" s="3">
        <v>0</v>
      </c>
      <c r="I41" s="786">
        <f t="shared" si="6"/>
        <v>0</v>
      </c>
      <c r="J41" s="3">
        <v>0</v>
      </c>
      <c r="K41" s="3">
        <v>0</v>
      </c>
      <c r="L41" s="786">
        <f t="shared" si="7"/>
        <v>0</v>
      </c>
      <c r="M41" s="3">
        <v>0</v>
      </c>
      <c r="N41" s="3">
        <v>0</v>
      </c>
    </row>
    <row r="43" spans="1:14">
      <c r="A43" s="2" t="s">
        <v>64</v>
      </c>
    </row>
    <row r="44" spans="1:14">
      <c r="A44" s="2"/>
    </row>
    <row r="45" spans="1:14" s="12" customFormat="1" ht="14.25" customHeight="1">
      <c r="A45" s="1282" t="s">
        <v>65</v>
      </c>
      <c r="B45" s="1257" t="s">
        <v>66</v>
      </c>
      <c r="C45" s="1285"/>
      <c r="D45" s="1258"/>
      <c r="E45" s="1282" t="s">
        <v>67</v>
      </c>
      <c r="F45" s="1282" t="s">
        <v>68</v>
      </c>
    </row>
    <row r="46" spans="1:14" s="12" customFormat="1" ht="15.75" customHeight="1">
      <c r="A46" s="1284"/>
      <c r="B46" s="1247" t="s">
        <v>22</v>
      </c>
      <c r="C46" s="1288" t="s">
        <v>37</v>
      </c>
      <c r="D46" s="1289"/>
      <c r="E46" s="1284"/>
      <c r="F46" s="1284"/>
    </row>
    <row r="47" spans="1:14" s="12" customFormat="1" ht="39" customHeight="1">
      <c r="A47" s="1283"/>
      <c r="B47" s="1249"/>
      <c r="C47" s="6" t="s">
        <v>69</v>
      </c>
      <c r="D47" s="6" t="s">
        <v>70</v>
      </c>
      <c r="E47" s="1283"/>
      <c r="F47" s="1283"/>
    </row>
    <row r="48" spans="1:14" s="12" customFormat="1">
      <c r="A48" s="23">
        <v>1</v>
      </c>
      <c r="B48" s="4">
        <v>2</v>
      </c>
      <c r="C48" s="23">
        <v>3</v>
      </c>
      <c r="D48" s="23">
        <v>4</v>
      </c>
      <c r="E48" s="23">
        <v>5</v>
      </c>
      <c r="F48" s="23">
        <v>6</v>
      </c>
    </row>
    <row r="49" spans="1:10" ht="20.25" customHeight="1">
      <c r="A49" s="3">
        <v>0</v>
      </c>
      <c r="B49" s="4">
        <v>0</v>
      </c>
      <c r="C49" s="3">
        <v>0</v>
      </c>
      <c r="D49" s="3">
        <v>0</v>
      </c>
      <c r="E49" s="3">
        <v>0</v>
      </c>
      <c r="F49" s="3">
        <v>0</v>
      </c>
    </row>
    <row r="50" spans="1:10">
      <c r="B50" s="872"/>
    </row>
    <row r="51" spans="1:10">
      <c r="A51" s="2" t="s">
        <v>71</v>
      </c>
    </row>
    <row r="53" spans="1:10" s="29" customFormat="1" ht="18.75" customHeight="1">
      <c r="A53" s="1247" t="s">
        <v>72</v>
      </c>
      <c r="B53" s="1250" t="s">
        <v>73</v>
      </c>
      <c r="C53" s="1251"/>
      <c r="D53" s="1251"/>
      <c r="E53" s="1252"/>
      <c r="F53" s="1250" t="s">
        <v>74</v>
      </c>
      <c r="G53" s="1251"/>
      <c r="H53" s="1251"/>
      <c r="I53" s="1252"/>
    </row>
    <row r="54" spans="1:10" s="29" customFormat="1" ht="42.75" customHeight="1">
      <c r="A54" s="1249"/>
      <c r="B54" s="5" t="s">
        <v>69</v>
      </c>
      <c r="C54" s="873" t="s">
        <v>75</v>
      </c>
      <c r="D54" s="4" t="s">
        <v>76</v>
      </c>
      <c r="E54" s="4" t="s">
        <v>77</v>
      </c>
      <c r="F54" s="5" t="s">
        <v>69</v>
      </c>
      <c r="G54" s="5" t="s">
        <v>75</v>
      </c>
      <c r="H54" s="6" t="s">
        <v>76</v>
      </c>
      <c r="I54" s="6" t="s">
        <v>77</v>
      </c>
    </row>
    <row r="55" spans="1:10" s="29" customFormat="1">
      <c r="A55" s="4">
        <v>1</v>
      </c>
      <c r="B55" s="4">
        <v>2</v>
      </c>
      <c r="C55" s="4">
        <v>3</v>
      </c>
      <c r="D55" s="4">
        <v>4</v>
      </c>
      <c r="E55" s="4">
        <v>5</v>
      </c>
      <c r="F55" s="4">
        <v>6</v>
      </c>
      <c r="G55" s="4">
        <v>7</v>
      </c>
      <c r="H55" s="4">
        <v>8</v>
      </c>
      <c r="I55" s="4">
        <v>9</v>
      </c>
    </row>
    <row r="56" spans="1:10" s="29" customFormat="1" ht="20.25" customHeight="1">
      <c r="A56" s="3">
        <v>0</v>
      </c>
      <c r="B56" s="3">
        <v>0</v>
      </c>
      <c r="C56" s="3">
        <v>0</v>
      </c>
      <c r="D56" s="3">
        <v>0</v>
      </c>
      <c r="E56" s="3">
        <v>0</v>
      </c>
      <c r="F56" s="3">
        <v>0</v>
      </c>
      <c r="G56" s="3">
        <v>0</v>
      </c>
      <c r="H56" s="3">
        <v>0</v>
      </c>
      <c r="I56" s="3">
        <v>0</v>
      </c>
    </row>
    <row r="58" spans="1:10">
      <c r="A58" s="35"/>
    </row>
    <row r="59" spans="1:10">
      <c r="A59" s="35"/>
    </row>
    <row r="60" spans="1:10" ht="40.5" customHeight="1">
      <c r="A60" s="4"/>
      <c r="B60" s="4"/>
      <c r="C60" s="1286"/>
      <c r="D60" s="1287"/>
      <c r="E60" s="1286"/>
      <c r="F60" s="1287"/>
    </row>
    <row r="61" spans="1:10" ht="20.25" customHeight="1">
      <c r="A61" s="4"/>
      <c r="B61" s="4"/>
      <c r="C61" s="37"/>
      <c r="D61" s="37"/>
      <c r="E61" s="37"/>
      <c r="F61" s="37"/>
    </row>
    <row r="62" spans="1:10">
      <c r="A62" s="23"/>
      <c r="B62" s="23"/>
      <c r="C62" s="37"/>
      <c r="D62" s="37"/>
      <c r="E62" s="37"/>
      <c r="F62" s="37"/>
    </row>
    <row r="63" spans="1:10" s="2" customFormat="1" ht="20.25" customHeight="1">
      <c r="A63" s="38"/>
      <c r="B63" s="19"/>
      <c r="C63" s="7"/>
      <c r="D63" s="7"/>
      <c r="E63" s="39"/>
      <c r="F63" s="39"/>
      <c r="G63" s="36"/>
      <c r="H63" s="36"/>
      <c r="I63" s="36"/>
      <c r="J63" s="36"/>
    </row>
    <row r="64" spans="1:10" ht="20.25" customHeight="1">
      <c r="A64" s="11"/>
      <c r="B64" s="24"/>
      <c r="C64" s="7"/>
      <c r="D64" s="7"/>
      <c r="E64" s="7"/>
      <c r="F64" s="7"/>
      <c r="G64" s="36"/>
      <c r="H64" s="36"/>
      <c r="I64" s="36"/>
      <c r="J64" s="36"/>
    </row>
    <row r="65" spans="1:10" ht="20.25" customHeight="1">
      <c r="A65" s="11"/>
      <c r="B65" s="24"/>
      <c r="C65" s="7"/>
      <c r="D65" s="7"/>
      <c r="E65" s="7"/>
      <c r="F65" s="7"/>
      <c r="G65" s="36"/>
      <c r="H65" s="36"/>
      <c r="I65" s="36"/>
      <c r="J65" s="36"/>
    </row>
    <row r="66" spans="1:10" ht="20.25" customHeight="1">
      <c r="A66" s="11"/>
      <c r="B66" s="24"/>
      <c r="C66" s="7"/>
      <c r="D66" s="8"/>
      <c r="E66" s="874"/>
      <c r="F66" s="875"/>
      <c r="G66" s="876"/>
      <c r="H66" s="36"/>
      <c r="I66" s="36"/>
      <c r="J66" s="36"/>
    </row>
    <row r="67" spans="1:10" ht="20.25" customHeight="1">
      <c r="A67" s="11"/>
      <c r="B67" s="24"/>
      <c r="C67" s="7"/>
      <c r="D67" s="7"/>
      <c r="E67" s="7"/>
      <c r="F67" s="7"/>
      <c r="G67" s="36"/>
      <c r="H67" s="36"/>
      <c r="I67" s="36"/>
      <c r="J67" s="36"/>
    </row>
    <row r="68" spans="1:10" ht="20.25" customHeight="1">
      <c r="A68" s="11"/>
      <c r="B68" s="24"/>
      <c r="C68" s="7"/>
      <c r="D68" s="7"/>
      <c r="E68" s="7"/>
      <c r="F68" s="7"/>
      <c r="G68" s="36"/>
      <c r="H68" s="36"/>
      <c r="I68" s="36"/>
      <c r="J68" s="36"/>
    </row>
    <row r="69" spans="1:10" ht="20.25" customHeight="1">
      <c r="A69" s="11"/>
      <c r="B69" s="24"/>
      <c r="C69" s="7"/>
      <c r="D69" s="7"/>
      <c r="E69" s="7"/>
      <c r="F69" s="7"/>
      <c r="G69" s="36"/>
      <c r="H69" s="36"/>
      <c r="I69" s="36"/>
      <c r="J69" s="36"/>
    </row>
    <row r="70" spans="1:10" ht="20.25" customHeight="1">
      <c r="A70" s="11"/>
      <c r="B70" s="24"/>
      <c r="C70" s="7"/>
      <c r="D70" s="7"/>
      <c r="E70" s="7"/>
      <c r="F70" s="7"/>
      <c r="G70" s="36"/>
      <c r="H70" s="36"/>
      <c r="I70" s="36"/>
      <c r="J70" s="36"/>
    </row>
    <row r="71" spans="1:10" ht="20.25" customHeight="1">
      <c r="A71" s="11"/>
      <c r="B71" s="24"/>
      <c r="C71" s="7"/>
      <c r="D71" s="7"/>
      <c r="E71" s="7"/>
      <c r="F71" s="874"/>
      <c r="G71" s="36"/>
      <c r="H71" s="36"/>
      <c r="I71" s="36"/>
      <c r="J71" s="36"/>
    </row>
    <row r="72" spans="1:10" ht="20.25" customHeight="1">
      <c r="A72" s="11"/>
      <c r="B72" s="24"/>
      <c r="C72" s="7"/>
      <c r="D72" s="7"/>
      <c r="E72" s="7"/>
      <c r="F72" s="7"/>
      <c r="G72" s="36"/>
      <c r="H72" s="36"/>
      <c r="I72" s="36"/>
      <c r="J72" s="36"/>
    </row>
    <row r="73" spans="1:10" ht="20.25" customHeight="1">
      <c r="A73" s="11"/>
      <c r="B73" s="24"/>
      <c r="C73" s="7"/>
      <c r="D73" s="7"/>
      <c r="E73" s="7"/>
      <c r="F73" s="7"/>
      <c r="G73" s="36"/>
      <c r="H73" s="36"/>
      <c r="I73" s="36"/>
      <c r="J73" s="36"/>
    </row>
    <row r="74" spans="1:10">
      <c r="C74" s="36"/>
      <c r="D74" s="36"/>
      <c r="E74" s="36"/>
      <c r="F74" s="36"/>
      <c r="G74" s="40"/>
      <c r="H74" s="40"/>
      <c r="I74" s="40"/>
      <c r="J74" s="40"/>
    </row>
    <row r="75" spans="1:10">
      <c r="A75" s="35"/>
    </row>
    <row r="77" spans="1:10" ht="26.25" customHeight="1">
      <c r="A77" s="9"/>
      <c r="B77" s="4"/>
      <c r="C77" s="16"/>
      <c r="D77" s="16"/>
      <c r="E77" s="877"/>
      <c r="F77" s="878"/>
    </row>
    <row r="78" spans="1:10">
      <c r="A78" s="23"/>
      <c r="B78" s="23"/>
      <c r="C78" s="23"/>
      <c r="D78" s="23"/>
      <c r="E78" s="877"/>
      <c r="F78" s="878"/>
    </row>
    <row r="79" spans="1:10" ht="20.25" customHeight="1">
      <c r="A79" s="41"/>
      <c r="B79" s="4"/>
      <c r="C79" s="3"/>
      <c r="D79" s="3"/>
      <c r="E79" s="34"/>
    </row>
    <row r="80" spans="1:10" ht="20.25" customHeight="1">
      <c r="A80" s="23"/>
      <c r="B80" s="4"/>
      <c r="C80" s="3"/>
      <c r="D80" s="3"/>
      <c r="E80" s="36"/>
      <c r="F80" s="36"/>
    </row>
    <row r="81" spans="1:8" ht="20.25" customHeight="1">
      <c r="A81" s="1247"/>
      <c r="B81" s="4"/>
      <c r="C81" s="3"/>
      <c r="D81" s="3"/>
      <c r="E81" s="36"/>
      <c r="F81" s="36"/>
    </row>
    <row r="82" spans="1:8" ht="20.25" customHeight="1">
      <c r="A82" s="1248"/>
      <c r="B82" s="4"/>
      <c r="C82" s="3"/>
      <c r="D82" s="3"/>
      <c r="E82" s="34"/>
    </row>
    <row r="83" spans="1:8" ht="20.25" customHeight="1">
      <c r="A83" s="1248"/>
      <c r="B83" s="4"/>
      <c r="C83" s="3"/>
      <c r="D83" s="3"/>
      <c r="E83" s="34"/>
    </row>
    <row r="84" spans="1:8" ht="20.25" customHeight="1">
      <c r="A84" s="1249"/>
      <c r="B84" s="4"/>
      <c r="C84" s="3"/>
      <c r="D84" s="3"/>
      <c r="E84" s="34"/>
    </row>
    <row r="86" spans="1:8">
      <c r="A86" s="2" t="s">
        <v>78</v>
      </c>
      <c r="C86" s="878"/>
      <c r="D86" s="878"/>
      <c r="F86" s="878"/>
    </row>
    <row r="87" spans="1:8">
      <c r="A87" s="2"/>
    </row>
    <row r="88" spans="1:8">
      <c r="A88" s="2" t="s">
        <v>79</v>
      </c>
      <c r="E88" s="2" t="s">
        <v>80</v>
      </c>
      <c r="G88" s="2" t="s">
        <v>81</v>
      </c>
    </row>
    <row r="90" spans="1:8" ht="15.75" customHeight="1">
      <c r="A90" s="1247" t="s">
        <v>41</v>
      </c>
      <c r="B90" s="1247" t="s">
        <v>82</v>
      </c>
      <c r="C90" s="1250" t="s">
        <v>83</v>
      </c>
      <c r="D90" s="1252"/>
      <c r="E90" s="1247" t="s">
        <v>84</v>
      </c>
      <c r="F90" s="1247" t="s">
        <v>85</v>
      </c>
      <c r="G90" s="1247" t="s">
        <v>86</v>
      </c>
      <c r="H90" s="1247" t="s">
        <v>87</v>
      </c>
    </row>
    <row r="91" spans="1:8" ht="15.75" customHeight="1">
      <c r="A91" s="1249"/>
      <c r="B91" s="1249"/>
      <c r="C91" s="4" t="s">
        <v>88</v>
      </c>
      <c r="D91" s="16" t="s">
        <v>89</v>
      </c>
      <c r="E91" s="1249"/>
      <c r="F91" s="1249"/>
      <c r="G91" s="1249"/>
      <c r="H91" s="1249"/>
    </row>
    <row r="92" spans="1:8">
      <c r="A92" s="23" t="s">
        <v>2</v>
      </c>
      <c r="B92" s="23" t="s">
        <v>3</v>
      </c>
      <c r="C92" s="879">
        <v>1</v>
      </c>
      <c r="D92" s="879">
        <v>2</v>
      </c>
      <c r="E92" s="23">
        <v>3</v>
      </c>
      <c r="F92" s="879">
        <v>4</v>
      </c>
      <c r="G92" s="23">
        <v>5</v>
      </c>
      <c r="H92" s="23">
        <v>6</v>
      </c>
    </row>
    <row r="93" spans="1:8" ht="20.25" customHeight="1">
      <c r="A93" s="11" t="s">
        <v>22</v>
      </c>
      <c r="B93" s="4">
        <v>1</v>
      </c>
      <c r="C93" s="786">
        <f t="shared" ref="C93:H93" si="8">+C94+C95</f>
        <v>0</v>
      </c>
      <c r="D93" s="786">
        <f t="shared" si="8"/>
        <v>0</v>
      </c>
      <c r="E93" s="786">
        <f t="shared" si="8"/>
        <v>0</v>
      </c>
      <c r="F93" s="786">
        <f t="shared" si="8"/>
        <v>0</v>
      </c>
      <c r="G93" s="786">
        <f t="shared" si="8"/>
        <v>0</v>
      </c>
      <c r="H93" s="786">
        <f t="shared" si="8"/>
        <v>0</v>
      </c>
    </row>
    <row r="94" spans="1:8" ht="20.25" customHeight="1">
      <c r="A94" s="11" t="s">
        <v>90</v>
      </c>
      <c r="B94" s="4">
        <v>2</v>
      </c>
      <c r="C94" s="3">
        <v>0</v>
      </c>
      <c r="D94" s="3">
        <v>0</v>
      </c>
      <c r="E94" s="3">
        <v>0</v>
      </c>
      <c r="F94" s="3">
        <v>0</v>
      </c>
      <c r="G94" s="3">
        <v>0</v>
      </c>
      <c r="H94" s="3">
        <v>0</v>
      </c>
    </row>
    <row r="95" spans="1:8" ht="20.25" customHeight="1">
      <c r="A95" s="11" t="s">
        <v>91</v>
      </c>
      <c r="B95" s="4">
        <v>3</v>
      </c>
      <c r="C95" s="3">
        <v>0</v>
      </c>
      <c r="D95" s="3">
        <v>0</v>
      </c>
      <c r="E95" s="3">
        <v>0</v>
      </c>
      <c r="F95" s="3">
        <v>0</v>
      </c>
      <c r="G95" s="3">
        <v>0</v>
      </c>
      <c r="H95" s="3">
        <v>0</v>
      </c>
    </row>
    <row r="97" spans="1:10">
      <c r="A97" s="2" t="s">
        <v>92</v>
      </c>
    </row>
    <row r="99" spans="1:10" ht="39.75" customHeight="1">
      <c r="A99" s="4" t="s">
        <v>41</v>
      </c>
      <c r="B99" s="6" t="s">
        <v>82</v>
      </c>
      <c r="C99" s="4" t="s">
        <v>93</v>
      </c>
      <c r="D99" s="16" t="s">
        <v>94</v>
      </c>
      <c r="E99" s="16" t="s">
        <v>95</v>
      </c>
      <c r="F99" s="4" t="s">
        <v>96</v>
      </c>
      <c r="G99" s="16" t="s">
        <v>97</v>
      </c>
      <c r="H99" s="16" t="s">
        <v>98</v>
      </c>
      <c r="I99" s="16" t="s">
        <v>99</v>
      </c>
      <c r="J99" s="4" t="s">
        <v>100</v>
      </c>
    </row>
    <row r="100" spans="1:10">
      <c r="A100" s="23" t="s">
        <v>2</v>
      </c>
      <c r="B100" s="23" t="s">
        <v>3</v>
      </c>
      <c r="C100" s="23">
        <v>1</v>
      </c>
      <c r="D100" s="23">
        <v>2</v>
      </c>
      <c r="E100" s="23">
        <v>3</v>
      </c>
      <c r="F100" s="23">
        <v>4</v>
      </c>
      <c r="G100" s="23">
        <v>5</v>
      </c>
      <c r="H100" s="23">
        <v>6</v>
      </c>
      <c r="I100" s="23">
        <v>7</v>
      </c>
      <c r="J100" s="23">
        <v>8</v>
      </c>
    </row>
    <row r="101" spans="1:10" s="2" customFormat="1" ht="20.25" customHeight="1">
      <c r="A101" s="42" t="s">
        <v>22</v>
      </c>
      <c r="B101" s="19">
        <v>1</v>
      </c>
      <c r="C101" s="786">
        <f t="shared" ref="C101:J101" si="9">+C102+C103</f>
        <v>0</v>
      </c>
      <c r="D101" s="786">
        <f t="shared" si="9"/>
        <v>0</v>
      </c>
      <c r="E101" s="786">
        <f t="shared" si="9"/>
        <v>0</v>
      </c>
      <c r="F101" s="786">
        <f t="shared" si="9"/>
        <v>0</v>
      </c>
      <c r="G101" s="786">
        <f t="shared" si="9"/>
        <v>0</v>
      </c>
      <c r="H101" s="786">
        <f t="shared" si="9"/>
        <v>0</v>
      </c>
      <c r="I101" s="786">
        <f t="shared" si="9"/>
        <v>0</v>
      </c>
      <c r="J101" s="786">
        <f t="shared" si="9"/>
        <v>0</v>
      </c>
    </row>
    <row r="102" spans="1:10" ht="20.25" customHeight="1">
      <c r="A102" s="11" t="s">
        <v>90</v>
      </c>
      <c r="B102" s="4">
        <v>2</v>
      </c>
      <c r="C102" s="3">
        <v>0</v>
      </c>
      <c r="D102" s="3">
        <v>0</v>
      </c>
      <c r="E102" s="3">
        <v>0</v>
      </c>
      <c r="F102" s="3">
        <v>0</v>
      </c>
      <c r="G102" s="3">
        <v>0</v>
      </c>
      <c r="H102" s="3">
        <v>0</v>
      </c>
      <c r="I102" s="3">
        <v>0</v>
      </c>
      <c r="J102" s="3">
        <v>0</v>
      </c>
    </row>
    <row r="103" spans="1:10" ht="20.25" customHeight="1">
      <c r="A103" s="11" t="s">
        <v>91</v>
      </c>
      <c r="B103" s="4">
        <v>3</v>
      </c>
      <c r="C103" s="3">
        <v>0</v>
      </c>
      <c r="D103" s="3">
        <v>0</v>
      </c>
      <c r="E103" s="3">
        <v>0</v>
      </c>
      <c r="F103" s="3">
        <v>0</v>
      </c>
      <c r="G103" s="3">
        <v>0</v>
      </c>
      <c r="H103" s="3">
        <v>0</v>
      </c>
      <c r="I103" s="3">
        <v>0</v>
      </c>
      <c r="J103" s="3">
        <v>0</v>
      </c>
    </row>
    <row r="104" spans="1:10">
      <c r="A104" s="12"/>
    </row>
    <row r="105" spans="1:10">
      <c r="A105" s="20" t="s">
        <v>215</v>
      </c>
    </row>
    <row r="106" spans="1:10" ht="14.25" customHeight="1">
      <c r="A106" s="15" t="s">
        <v>101</v>
      </c>
    </row>
    <row r="107" spans="1:10" ht="13.5" customHeight="1">
      <c r="A107" s="1282" t="s">
        <v>41</v>
      </c>
      <c r="B107" s="1247" t="s">
        <v>82</v>
      </c>
      <c r="C107" s="1282" t="s">
        <v>102</v>
      </c>
      <c r="D107" s="1247" t="s">
        <v>103</v>
      </c>
      <c r="E107" s="1247" t="s">
        <v>104</v>
      </c>
      <c r="F107" s="1250" t="s">
        <v>105</v>
      </c>
      <c r="G107" s="1252"/>
    </row>
    <row r="108" spans="1:10" ht="14.25" customHeight="1">
      <c r="A108" s="1283"/>
      <c r="B108" s="1249"/>
      <c r="C108" s="1283"/>
      <c r="D108" s="1249"/>
      <c r="E108" s="1249"/>
      <c r="F108" s="4" t="s">
        <v>1</v>
      </c>
      <c r="G108" s="4" t="s">
        <v>106</v>
      </c>
    </row>
    <row r="109" spans="1:10">
      <c r="A109" s="23" t="s">
        <v>2</v>
      </c>
      <c r="B109" s="23" t="s">
        <v>3</v>
      </c>
      <c r="C109" s="23">
        <v>1</v>
      </c>
      <c r="D109" s="23">
        <v>2</v>
      </c>
      <c r="E109" s="23">
        <v>3</v>
      </c>
      <c r="F109" s="23">
        <v>4</v>
      </c>
      <c r="G109" s="23">
        <v>5</v>
      </c>
    </row>
    <row r="110" spans="1:10" ht="20.25" customHeight="1">
      <c r="A110" s="42" t="s">
        <v>22</v>
      </c>
      <c r="B110" s="19">
        <v>1</v>
      </c>
      <c r="C110" s="880">
        <v>0</v>
      </c>
      <c r="D110" s="25">
        <v>0</v>
      </c>
      <c r="E110" s="25">
        <v>0</v>
      </c>
      <c r="F110" s="25">
        <v>0</v>
      </c>
      <c r="G110" s="25">
        <v>0</v>
      </c>
      <c r="H110" s="801" t="str">
        <f>IF(OR(F110&gt;(G110),(AND(F110=0,G110=0))),"OK","Err")</f>
        <v>OK</v>
      </c>
      <c r="I110" s="21"/>
    </row>
    <row r="111" spans="1:10" ht="20.25" customHeight="1">
      <c r="A111" s="15"/>
      <c r="B111" s="43"/>
      <c r="C111" s="44"/>
      <c r="D111" s="21"/>
      <c r="E111" s="21"/>
      <c r="F111" s="21"/>
      <c r="G111" s="21"/>
      <c r="H111" s="881"/>
    </row>
    <row r="112" spans="1:10" ht="20.25" customHeight="1">
      <c r="A112" s="15"/>
      <c r="B112" s="43"/>
      <c r="C112" s="44"/>
      <c r="D112" s="21"/>
      <c r="E112" s="21"/>
      <c r="F112" s="21"/>
      <c r="G112" s="21"/>
      <c r="H112" s="881"/>
    </row>
    <row r="113" spans="1:21">
      <c r="A113" s="12"/>
    </row>
    <row r="114" spans="1:21">
      <c r="A114" s="2" t="s">
        <v>107</v>
      </c>
      <c r="H114" s="12"/>
    </row>
    <row r="115" spans="1:21">
      <c r="C115" s="878"/>
    </row>
    <row r="116" spans="1:21" ht="15" customHeight="1">
      <c r="A116" s="1247" t="s">
        <v>41</v>
      </c>
      <c r="B116" s="1247" t="s">
        <v>82</v>
      </c>
      <c r="C116" s="1250" t="s">
        <v>108</v>
      </c>
      <c r="D116" s="1251"/>
      <c r="E116" s="1252"/>
      <c r="F116" s="1250" t="s">
        <v>109</v>
      </c>
      <c r="G116" s="1251"/>
      <c r="H116" s="1251"/>
      <c r="I116" s="1252"/>
      <c r="J116" s="1247" t="s">
        <v>110</v>
      </c>
      <c r="K116" s="1250" t="s">
        <v>111</v>
      </c>
      <c r="L116" s="1252"/>
    </row>
    <row r="117" spans="1:21" ht="53.25" customHeight="1">
      <c r="A117" s="1249"/>
      <c r="B117" s="1249"/>
      <c r="C117" s="4" t="s">
        <v>112</v>
      </c>
      <c r="D117" s="4" t="s">
        <v>113</v>
      </c>
      <c r="E117" s="22" t="s">
        <v>114</v>
      </c>
      <c r="F117" s="4" t="s">
        <v>115</v>
      </c>
      <c r="G117" s="4" t="s">
        <v>116</v>
      </c>
      <c r="H117" s="4" t="s">
        <v>117</v>
      </c>
      <c r="I117" s="4" t="s">
        <v>118</v>
      </c>
      <c r="J117" s="1249"/>
      <c r="K117" s="4" t="s">
        <v>119</v>
      </c>
      <c r="L117" s="4" t="s">
        <v>120</v>
      </c>
    </row>
    <row r="118" spans="1:21">
      <c r="A118" s="23" t="s">
        <v>2</v>
      </c>
      <c r="B118" s="23" t="s">
        <v>3</v>
      </c>
      <c r="C118" s="23">
        <v>1</v>
      </c>
      <c r="D118" s="23">
        <v>2</v>
      </c>
      <c r="E118" s="23">
        <v>3</v>
      </c>
      <c r="F118" s="23">
        <v>4</v>
      </c>
      <c r="G118" s="23">
        <v>5</v>
      </c>
      <c r="H118" s="23">
        <v>6</v>
      </c>
      <c r="I118" s="23">
        <v>7</v>
      </c>
      <c r="J118" s="23">
        <v>8</v>
      </c>
      <c r="K118" s="23">
        <v>9</v>
      </c>
      <c r="L118" s="23">
        <v>10</v>
      </c>
    </row>
    <row r="119" spans="1:21" ht="20.25" customHeight="1">
      <c r="A119" s="19" t="s">
        <v>1</v>
      </c>
      <c r="B119" s="19">
        <v>1</v>
      </c>
      <c r="C119" s="786">
        <f>SUM(C120:C120)</f>
        <v>0</v>
      </c>
      <c r="D119" s="786">
        <f>SUM(D120:D120)</f>
        <v>0</v>
      </c>
      <c r="E119" s="786">
        <f t="shared" ref="E119:J119" si="10">SUM(E120:E121)</f>
        <v>0</v>
      </c>
      <c r="F119" s="786">
        <f t="shared" si="10"/>
        <v>0</v>
      </c>
      <c r="G119" s="786">
        <f t="shared" si="10"/>
        <v>0</v>
      </c>
      <c r="H119" s="786">
        <f t="shared" si="10"/>
        <v>0</v>
      </c>
      <c r="I119" s="786">
        <f t="shared" si="10"/>
        <v>0</v>
      </c>
      <c r="J119" s="786">
        <f t="shared" si="10"/>
        <v>0</v>
      </c>
      <c r="K119" s="786">
        <f>IF(D119=0,0,J119/D119)</f>
        <v>0</v>
      </c>
      <c r="L119" s="786">
        <f>IF(F119+G119=0,0,J119/(+F119+G119))</f>
        <v>0</v>
      </c>
    </row>
    <row r="120" spans="1:21" ht="20.25" customHeight="1">
      <c r="A120" s="45" t="s">
        <v>121</v>
      </c>
      <c r="B120" s="4">
        <v>2</v>
      </c>
      <c r="C120" s="3">
        <v>0</v>
      </c>
      <c r="D120" s="3">
        <v>0</v>
      </c>
      <c r="E120" s="3">
        <v>0</v>
      </c>
      <c r="F120" s="3">
        <v>0</v>
      </c>
      <c r="G120" s="3">
        <v>0</v>
      </c>
      <c r="H120" s="3">
        <v>0</v>
      </c>
      <c r="I120" s="786">
        <f>+F120+G120-H120</f>
        <v>0</v>
      </c>
      <c r="J120" s="3">
        <v>0</v>
      </c>
      <c r="K120" s="786">
        <f xml:space="preserve"> IF(D120=0,0,  J120/D120)</f>
        <v>0</v>
      </c>
      <c r="L120" s="786">
        <f>IF(F120+G120=0,0,J120/(+F120+G120))</f>
        <v>0</v>
      </c>
      <c r="M120" s="801" t="str">
        <f>IF(I120&gt;=(0),"OK","Err")</f>
        <v>OK</v>
      </c>
    </row>
    <row r="121" spans="1:21" ht="20.25" customHeight="1">
      <c r="A121" s="46" t="s">
        <v>122</v>
      </c>
      <c r="B121" s="4">
        <v>3</v>
      </c>
      <c r="C121" s="4">
        <v>0</v>
      </c>
      <c r="D121" s="4">
        <v>0</v>
      </c>
      <c r="E121" s="4">
        <v>0</v>
      </c>
      <c r="F121" s="3">
        <v>0</v>
      </c>
      <c r="G121" s="3">
        <v>0</v>
      </c>
      <c r="H121" s="3">
        <v>0</v>
      </c>
      <c r="I121" s="786">
        <f>+F121+G121-H121</f>
        <v>0</v>
      </c>
      <c r="J121" s="3">
        <v>0</v>
      </c>
      <c r="K121" s="882">
        <v>0</v>
      </c>
      <c r="L121" s="786">
        <f>IF(F121+G121=0,0,J121/(+F121+G121))</f>
        <v>0</v>
      </c>
      <c r="M121" s="801" t="str">
        <f>IF(I121&gt;=(0),"OK","Err")</f>
        <v>OK</v>
      </c>
    </row>
    <row r="122" spans="1:21">
      <c r="A122" s="2"/>
      <c r="C122" s="878"/>
      <c r="D122" s="878"/>
      <c r="E122" s="878" t="s">
        <v>0</v>
      </c>
      <c r="F122" s="878"/>
      <c r="G122" s="878"/>
      <c r="H122" s="878"/>
      <c r="I122" s="878"/>
    </row>
    <row r="123" spans="1:21">
      <c r="A123" s="2" t="s">
        <v>123</v>
      </c>
    </row>
    <row r="125" spans="1:21" ht="12.75" customHeight="1">
      <c r="A125" s="1253"/>
      <c r="B125" s="1254"/>
      <c r="C125" s="1263" t="s">
        <v>125</v>
      </c>
      <c r="D125" s="1263" t="s">
        <v>216</v>
      </c>
      <c r="E125" s="1250" t="s">
        <v>126</v>
      </c>
      <c r="F125" s="1251"/>
      <c r="G125" s="1252"/>
      <c r="H125" s="1250" t="s">
        <v>127</v>
      </c>
      <c r="I125" s="1251"/>
      <c r="J125" s="1251"/>
      <c r="K125" s="1251"/>
      <c r="L125" s="1251"/>
      <c r="M125" s="1251"/>
      <c r="N125" s="1251"/>
      <c r="O125" s="1252"/>
      <c r="P125" s="1247" t="s">
        <v>128</v>
      </c>
      <c r="Q125" s="1250" t="s">
        <v>129</v>
      </c>
      <c r="R125" s="1251"/>
      <c r="S125" s="1251"/>
      <c r="T125" s="1252"/>
      <c r="U125" s="1247" t="s">
        <v>130</v>
      </c>
    </row>
    <row r="126" spans="1:21" ht="15" customHeight="1">
      <c r="A126" s="1255"/>
      <c r="B126" s="1256"/>
      <c r="C126" s="1264"/>
      <c r="D126" s="1264"/>
      <c r="E126" s="1259" t="s">
        <v>131</v>
      </c>
      <c r="F126" s="1260"/>
      <c r="G126" s="1247" t="s">
        <v>132</v>
      </c>
      <c r="H126" s="1247" t="s">
        <v>115</v>
      </c>
      <c r="I126" s="1247" t="s">
        <v>116</v>
      </c>
      <c r="J126" s="1247" t="s">
        <v>133</v>
      </c>
      <c r="K126" s="1247" t="s">
        <v>134</v>
      </c>
      <c r="L126" s="1250" t="s">
        <v>117</v>
      </c>
      <c r="M126" s="1251"/>
      <c r="N126" s="1252"/>
      <c r="O126" s="1247" t="s">
        <v>118</v>
      </c>
      <c r="P126" s="1248"/>
      <c r="Q126" s="1247" t="s">
        <v>119</v>
      </c>
      <c r="R126" s="1247" t="s">
        <v>120</v>
      </c>
      <c r="S126" s="1247" t="s">
        <v>135</v>
      </c>
      <c r="T126" s="1247" t="s">
        <v>136</v>
      </c>
      <c r="U126" s="1248"/>
    </row>
    <row r="127" spans="1:21" ht="12.75" customHeight="1">
      <c r="A127" s="1247" t="s">
        <v>124</v>
      </c>
      <c r="B127" s="1247" t="s">
        <v>1851</v>
      </c>
      <c r="C127" s="1264"/>
      <c r="D127" s="1264"/>
      <c r="E127" s="1261"/>
      <c r="F127" s="1262"/>
      <c r="G127" s="1248"/>
      <c r="H127" s="1248"/>
      <c r="I127" s="1248"/>
      <c r="J127" s="1248"/>
      <c r="K127" s="1248"/>
      <c r="L127" s="1247" t="s">
        <v>1</v>
      </c>
      <c r="M127" s="1250" t="s">
        <v>37</v>
      </c>
      <c r="N127" s="1252"/>
      <c r="O127" s="1248"/>
      <c r="P127" s="1248"/>
      <c r="Q127" s="1248"/>
      <c r="R127" s="1248"/>
      <c r="S127" s="1248"/>
      <c r="T127" s="1248"/>
      <c r="U127" s="1248"/>
    </row>
    <row r="128" spans="1:21">
      <c r="A128" s="1249"/>
      <c r="B128" s="1249"/>
      <c r="C128" s="1265"/>
      <c r="D128" s="1265"/>
      <c r="E128" s="4" t="s">
        <v>20</v>
      </c>
      <c r="F128" s="4" t="s">
        <v>21</v>
      </c>
      <c r="G128" s="1249"/>
      <c r="H128" s="1249"/>
      <c r="I128" s="1249"/>
      <c r="J128" s="1249"/>
      <c r="K128" s="1249"/>
      <c r="L128" s="1249"/>
      <c r="M128" s="47" t="s">
        <v>137</v>
      </c>
      <c r="N128" s="48" t="s">
        <v>138</v>
      </c>
      <c r="O128" s="1249"/>
      <c r="P128" s="1249"/>
      <c r="Q128" s="1249"/>
      <c r="R128" s="1249"/>
      <c r="S128" s="1249"/>
      <c r="T128" s="1249"/>
      <c r="U128" s="1249"/>
    </row>
    <row r="129" spans="1:29">
      <c r="A129" s="1257" t="s">
        <v>2</v>
      </c>
      <c r="B129" s="1258"/>
      <c r="C129" s="49" t="s">
        <v>3</v>
      </c>
      <c r="D129" s="49" t="s">
        <v>139</v>
      </c>
      <c r="E129" s="23">
        <v>1</v>
      </c>
      <c r="F129" s="23">
        <v>2</v>
      </c>
      <c r="G129" s="23">
        <v>3</v>
      </c>
      <c r="H129" s="23">
        <v>4</v>
      </c>
      <c r="I129" s="23">
        <v>5</v>
      </c>
      <c r="J129" s="23">
        <v>6</v>
      </c>
      <c r="K129" s="23">
        <v>7</v>
      </c>
      <c r="L129" s="23">
        <v>8</v>
      </c>
      <c r="M129" s="23">
        <v>9</v>
      </c>
      <c r="N129" s="23">
        <v>10</v>
      </c>
      <c r="O129" s="23">
        <v>11</v>
      </c>
      <c r="P129" s="23">
        <v>12</v>
      </c>
      <c r="Q129" s="23">
        <v>13</v>
      </c>
      <c r="R129" s="23">
        <v>14</v>
      </c>
      <c r="S129" s="23">
        <v>15</v>
      </c>
      <c r="T129" s="23">
        <v>16</v>
      </c>
      <c r="U129" s="23">
        <v>17</v>
      </c>
    </row>
    <row r="130" spans="1:29" ht="20.25" customHeight="1">
      <c r="A130" s="1250" t="s">
        <v>1</v>
      </c>
      <c r="B130" s="1252"/>
      <c r="C130" s="513"/>
      <c r="D130" s="32"/>
      <c r="E130" s="786">
        <f>SUMIF($B131:$B279,"",E131:E279)</f>
        <v>0</v>
      </c>
      <c r="F130" s="786">
        <f>SUMIF($B131:$B279,"",F131:F279)</f>
        <v>0</v>
      </c>
      <c r="G130" s="786">
        <f t="shared" ref="G130:P130" si="11">SUMIF($B131:$B279,"",G131:G279)</f>
        <v>0</v>
      </c>
      <c r="H130" s="786">
        <f t="shared" si="11"/>
        <v>0</v>
      </c>
      <c r="I130" s="786">
        <f t="shared" si="11"/>
        <v>0</v>
      </c>
      <c r="J130" s="786">
        <f t="shared" si="11"/>
        <v>0</v>
      </c>
      <c r="K130" s="786">
        <f t="shared" si="11"/>
        <v>0</v>
      </c>
      <c r="L130" s="786">
        <f t="shared" si="11"/>
        <v>0</v>
      </c>
      <c r="M130" s="786">
        <f t="shared" si="11"/>
        <v>0</v>
      </c>
      <c r="N130" s="786">
        <f t="shared" si="11"/>
        <v>0</v>
      </c>
      <c r="O130" s="786">
        <f>+H130+I130+J130-K130-L130</f>
        <v>0</v>
      </c>
      <c r="P130" s="786">
        <f t="shared" si="11"/>
        <v>0</v>
      </c>
      <c r="Q130" s="802">
        <f>IF(G130=0,0,P130/G130)</f>
        <v>0</v>
      </c>
      <c r="R130" s="802">
        <f>IF(SUM(H130:I130)=0,0,P130/SUM(H130:I130))</f>
        <v>0</v>
      </c>
      <c r="S130" s="802">
        <f>IF(L130=0,0, N130*100/L130)</f>
        <v>0</v>
      </c>
      <c r="T130" s="802">
        <f>IF(G130=0,0,SUM(H130:I130)/G130)</f>
        <v>0</v>
      </c>
      <c r="U130" s="805">
        <f>SUMIF(B131:B279,"",U131:U279)</f>
        <v>0</v>
      </c>
      <c r="V130" s="801" t="str">
        <f>IF(OR(L130&gt;(M130),(AND(L130=0,M130=0))),"OK","Err")</f>
        <v>OK</v>
      </c>
      <c r="W130" s="801" t="str">
        <f t="shared" ref="W130:W174" si="12">IF(OR(L130&gt;(N130),(AND(L130=0,N130=0))),"OK","Err")</f>
        <v>OK</v>
      </c>
      <c r="X130" s="801" t="str">
        <f t="shared" ref="X130:X174" si="13">IF(O130&gt;=(0),"OK","Err")</f>
        <v>OK</v>
      </c>
      <c r="Y130" s="33"/>
    </row>
    <row r="131" spans="1:29" ht="20.25" customHeight="1">
      <c r="A131" s="32"/>
      <c r="B131" s="32"/>
      <c r="C131" s="32"/>
      <c r="E131" s="3">
        <v>0</v>
      </c>
      <c r="F131" s="3">
        <v>0</v>
      </c>
      <c r="G131" s="3">
        <v>0</v>
      </c>
      <c r="H131" s="3">
        <v>0</v>
      </c>
      <c r="I131" s="3">
        <v>0</v>
      </c>
      <c r="J131" s="3">
        <v>0</v>
      </c>
      <c r="K131" s="3">
        <v>0</v>
      </c>
      <c r="L131" s="3">
        <v>0</v>
      </c>
      <c r="M131" s="3">
        <v>0</v>
      </c>
      <c r="N131" s="3">
        <v>0</v>
      </c>
      <c r="O131" s="786">
        <f t="shared" ref="O131:O174" si="14">+H131+I131+J131-K131-L131</f>
        <v>0</v>
      </c>
      <c r="P131" s="3">
        <v>0</v>
      </c>
      <c r="Q131" s="802">
        <f t="shared" ref="Q131:Q174" si="15">IF(G131=0,0,P131/G131)</f>
        <v>0</v>
      </c>
      <c r="R131" s="802">
        <f t="shared" ref="R131:R174" si="16">IF(SUM(H131:J131)=0,0,P131/SUM(H131:J131))</f>
        <v>0</v>
      </c>
      <c r="S131" s="802">
        <f t="shared" ref="S131:S174" si="17">IF(L131=0,0, N131*100/L131)</f>
        <v>0</v>
      </c>
      <c r="T131" s="802">
        <f t="shared" ref="T131:T174" si="18">IF(G131=0,0,SUM(H131:J131)/G131)</f>
        <v>0</v>
      </c>
      <c r="U131" s="50">
        <v>0</v>
      </c>
      <c r="V131" s="801" t="str">
        <f t="shared" ref="V131:V174" si="19">IF(OR(L131&gt;(M131),(AND(L131=0,M131=0))),"OK","Err")</f>
        <v>OK</v>
      </c>
      <c r="W131" s="801" t="str">
        <f t="shared" si="12"/>
        <v>OK</v>
      </c>
      <c r="X131" s="801" t="str">
        <f t="shared" si="13"/>
        <v>OK</v>
      </c>
      <c r="Y131" s="801" t="str">
        <f>IF(AND(LEN(A131)=0,LEN(A132)&gt;0),"Err","OK")</f>
        <v>OK</v>
      </c>
    </row>
    <row r="132" spans="1:29" ht="20.25" customHeight="1">
      <c r="A132" s="32"/>
      <c r="B132" s="32"/>
      <c r="C132" s="32"/>
      <c r="D132" s="51"/>
      <c r="E132" s="3">
        <v>0</v>
      </c>
      <c r="F132" s="3">
        <v>0</v>
      </c>
      <c r="G132" s="3">
        <v>0</v>
      </c>
      <c r="H132" s="3">
        <v>0</v>
      </c>
      <c r="I132" s="3">
        <v>0</v>
      </c>
      <c r="J132" s="3">
        <v>0</v>
      </c>
      <c r="K132" s="3">
        <v>0</v>
      </c>
      <c r="L132" s="3">
        <v>0</v>
      </c>
      <c r="M132" s="3">
        <v>0</v>
      </c>
      <c r="N132" s="3">
        <v>0</v>
      </c>
      <c r="O132" s="786">
        <f t="shared" si="14"/>
        <v>0</v>
      </c>
      <c r="P132" s="3">
        <v>0</v>
      </c>
      <c r="Q132" s="802">
        <f t="shared" si="15"/>
        <v>0</v>
      </c>
      <c r="R132" s="802">
        <f t="shared" si="16"/>
        <v>0</v>
      </c>
      <c r="S132" s="802">
        <f t="shared" si="17"/>
        <v>0</v>
      </c>
      <c r="T132" s="802">
        <f t="shared" si="18"/>
        <v>0</v>
      </c>
      <c r="U132" s="50">
        <v>0</v>
      </c>
      <c r="V132" s="801" t="str">
        <f t="shared" si="19"/>
        <v>OK</v>
      </c>
      <c r="W132" s="801" t="str">
        <f t="shared" si="12"/>
        <v>OK</v>
      </c>
      <c r="X132" s="801" t="str">
        <f t="shared" si="13"/>
        <v>OK</v>
      </c>
      <c r="Y132" s="801" t="str">
        <f t="shared" ref="Y132:Y195" si="20">IF(AND(LEN(A132)=0,LEN(A133)&gt;0),"Err","OK")</f>
        <v>OK</v>
      </c>
    </row>
    <row r="133" spans="1:29" ht="20.25" customHeight="1">
      <c r="A133" s="32"/>
      <c r="B133" s="32"/>
      <c r="C133" s="32"/>
      <c r="D133" s="51"/>
      <c r="E133" s="3">
        <v>0</v>
      </c>
      <c r="F133" s="3">
        <v>0</v>
      </c>
      <c r="G133" s="3">
        <v>0</v>
      </c>
      <c r="H133" s="3">
        <v>0</v>
      </c>
      <c r="I133" s="3">
        <v>0</v>
      </c>
      <c r="J133" s="3">
        <v>0</v>
      </c>
      <c r="K133" s="3">
        <v>0</v>
      </c>
      <c r="L133" s="3">
        <v>0</v>
      </c>
      <c r="M133" s="3">
        <v>0</v>
      </c>
      <c r="N133" s="3">
        <v>0</v>
      </c>
      <c r="O133" s="786">
        <f t="shared" si="14"/>
        <v>0</v>
      </c>
      <c r="P133" s="3">
        <v>0</v>
      </c>
      <c r="Q133" s="802">
        <f t="shared" si="15"/>
        <v>0</v>
      </c>
      <c r="R133" s="802">
        <f t="shared" si="16"/>
        <v>0</v>
      </c>
      <c r="S133" s="802">
        <f t="shared" si="17"/>
        <v>0</v>
      </c>
      <c r="T133" s="802">
        <f t="shared" si="18"/>
        <v>0</v>
      </c>
      <c r="U133" s="50">
        <v>0</v>
      </c>
      <c r="V133" s="801" t="str">
        <f t="shared" si="19"/>
        <v>OK</v>
      </c>
      <c r="W133" s="801" t="str">
        <f t="shared" si="12"/>
        <v>OK</v>
      </c>
      <c r="X133" s="801" t="str">
        <f t="shared" si="13"/>
        <v>OK</v>
      </c>
      <c r="Y133" s="801" t="str">
        <f t="shared" si="20"/>
        <v>OK</v>
      </c>
    </row>
    <row r="134" spans="1:29" ht="20.25" customHeight="1">
      <c r="A134" s="32"/>
      <c r="B134" s="32"/>
      <c r="C134" s="32"/>
      <c r="D134" s="51"/>
      <c r="E134" s="3">
        <v>0</v>
      </c>
      <c r="F134" s="3">
        <v>0</v>
      </c>
      <c r="G134" s="3">
        <v>0</v>
      </c>
      <c r="H134" s="3">
        <v>0</v>
      </c>
      <c r="I134" s="3">
        <v>0</v>
      </c>
      <c r="J134" s="3">
        <v>0</v>
      </c>
      <c r="K134" s="3">
        <v>0</v>
      </c>
      <c r="L134" s="3">
        <v>0</v>
      </c>
      <c r="M134" s="3">
        <v>0</v>
      </c>
      <c r="N134" s="3">
        <v>0</v>
      </c>
      <c r="O134" s="786">
        <f t="shared" si="14"/>
        <v>0</v>
      </c>
      <c r="P134" s="3">
        <v>0</v>
      </c>
      <c r="Q134" s="802">
        <f t="shared" si="15"/>
        <v>0</v>
      </c>
      <c r="R134" s="802">
        <f t="shared" si="16"/>
        <v>0</v>
      </c>
      <c r="S134" s="802">
        <f t="shared" si="17"/>
        <v>0</v>
      </c>
      <c r="T134" s="802">
        <f t="shared" si="18"/>
        <v>0</v>
      </c>
      <c r="U134" s="50">
        <v>0</v>
      </c>
      <c r="V134" s="801" t="str">
        <f t="shared" si="19"/>
        <v>OK</v>
      </c>
      <c r="W134" s="801" t="str">
        <f t="shared" si="12"/>
        <v>OK</v>
      </c>
      <c r="X134" s="801" t="str">
        <f t="shared" si="13"/>
        <v>OK</v>
      </c>
      <c r="Y134" s="801" t="str">
        <f t="shared" si="20"/>
        <v>OK</v>
      </c>
      <c r="AC134" s="33"/>
    </row>
    <row r="135" spans="1:29" ht="20.25" customHeight="1">
      <c r="A135" s="32"/>
      <c r="B135" s="32"/>
      <c r="C135" s="32"/>
      <c r="D135" s="32"/>
      <c r="E135" s="3">
        <v>0</v>
      </c>
      <c r="F135" s="3">
        <v>0</v>
      </c>
      <c r="G135" s="3">
        <v>0</v>
      </c>
      <c r="H135" s="3">
        <v>0</v>
      </c>
      <c r="I135" s="3">
        <v>0</v>
      </c>
      <c r="J135" s="3">
        <v>0</v>
      </c>
      <c r="K135" s="3">
        <v>0</v>
      </c>
      <c r="L135" s="3">
        <v>0</v>
      </c>
      <c r="M135" s="3">
        <v>0</v>
      </c>
      <c r="N135" s="3">
        <v>0</v>
      </c>
      <c r="O135" s="786">
        <f t="shared" si="14"/>
        <v>0</v>
      </c>
      <c r="P135" s="3">
        <v>0</v>
      </c>
      <c r="Q135" s="802">
        <f t="shared" si="15"/>
        <v>0</v>
      </c>
      <c r="R135" s="802">
        <f t="shared" si="16"/>
        <v>0</v>
      </c>
      <c r="S135" s="802">
        <f t="shared" si="17"/>
        <v>0</v>
      </c>
      <c r="T135" s="802">
        <f t="shared" si="18"/>
        <v>0</v>
      </c>
      <c r="U135" s="50">
        <v>0</v>
      </c>
      <c r="V135" s="801" t="str">
        <f t="shared" si="19"/>
        <v>OK</v>
      </c>
      <c r="W135" s="801" t="str">
        <f t="shared" si="12"/>
        <v>OK</v>
      </c>
      <c r="X135" s="801" t="str">
        <f t="shared" si="13"/>
        <v>OK</v>
      </c>
      <c r="Y135" s="801" t="str">
        <f t="shared" si="20"/>
        <v>OK</v>
      </c>
    </row>
    <row r="136" spans="1:29" ht="20.25" customHeight="1">
      <c r="A136" s="32"/>
      <c r="B136" s="32"/>
      <c r="C136" s="32"/>
      <c r="D136" s="32"/>
      <c r="E136" s="3">
        <v>0</v>
      </c>
      <c r="F136" s="3">
        <v>0</v>
      </c>
      <c r="G136" s="3">
        <v>0</v>
      </c>
      <c r="H136" s="883">
        <v>0</v>
      </c>
      <c r="I136" s="3">
        <v>0</v>
      </c>
      <c r="J136" s="3">
        <v>0</v>
      </c>
      <c r="K136" s="3">
        <v>0</v>
      </c>
      <c r="L136" s="3">
        <v>0</v>
      </c>
      <c r="M136" s="3">
        <v>0</v>
      </c>
      <c r="N136" s="3">
        <v>0</v>
      </c>
      <c r="O136" s="786">
        <f t="shared" si="14"/>
        <v>0</v>
      </c>
      <c r="P136" s="3">
        <v>0</v>
      </c>
      <c r="Q136" s="802">
        <f t="shared" si="15"/>
        <v>0</v>
      </c>
      <c r="R136" s="802">
        <f t="shared" si="16"/>
        <v>0</v>
      </c>
      <c r="S136" s="802">
        <f t="shared" si="17"/>
        <v>0</v>
      </c>
      <c r="T136" s="802">
        <f t="shared" si="18"/>
        <v>0</v>
      </c>
      <c r="U136" s="50">
        <v>0</v>
      </c>
      <c r="V136" s="801" t="str">
        <f t="shared" si="19"/>
        <v>OK</v>
      </c>
      <c r="W136" s="801" t="str">
        <f t="shared" si="12"/>
        <v>OK</v>
      </c>
      <c r="X136" s="801" t="str">
        <f t="shared" si="13"/>
        <v>OK</v>
      </c>
      <c r="Y136" s="801" t="str">
        <f t="shared" si="20"/>
        <v>OK</v>
      </c>
    </row>
    <row r="137" spans="1:29" ht="20.25" customHeight="1">
      <c r="A137" s="32"/>
      <c r="B137" s="32"/>
      <c r="C137" s="32"/>
      <c r="D137" s="32"/>
      <c r="E137" s="3">
        <v>0</v>
      </c>
      <c r="F137" s="3">
        <v>0</v>
      </c>
      <c r="G137" s="3">
        <v>0</v>
      </c>
      <c r="H137" s="3">
        <v>0</v>
      </c>
      <c r="I137" s="3">
        <v>0</v>
      </c>
      <c r="J137" s="3">
        <v>0</v>
      </c>
      <c r="K137" s="3">
        <v>0</v>
      </c>
      <c r="L137" s="3">
        <v>0</v>
      </c>
      <c r="M137" s="3">
        <v>0</v>
      </c>
      <c r="N137" s="3">
        <v>0</v>
      </c>
      <c r="O137" s="786">
        <f t="shared" si="14"/>
        <v>0</v>
      </c>
      <c r="P137" s="3">
        <v>0</v>
      </c>
      <c r="Q137" s="802">
        <f t="shared" si="15"/>
        <v>0</v>
      </c>
      <c r="R137" s="802">
        <f t="shared" si="16"/>
        <v>0</v>
      </c>
      <c r="S137" s="802">
        <f t="shared" si="17"/>
        <v>0</v>
      </c>
      <c r="T137" s="802">
        <f t="shared" si="18"/>
        <v>0</v>
      </c>
      <c r="U137" s="50">
        <v>0</v>
      </c>
      <c r="V137" s="801" t="str">
        <f t="shared" si="19"/>
        <v>OK</v>
      </c>
      <c r="W137" s="801" t="str">
        <f t="shared" si="12"/>
        <v>OK</v>
      </c>
      <c r="X137" s="801" t="str">
        <f t="shared" si="13"/>
        <v>OK</v>
      </c>
      <c r="Y137" s="801" t="str">
        <f t="shared" si="20"/>
        <v>OK</v>
      </c>
    </row>
    <row r="138" spans="1:29" ht="20.25" customHeight="1">
      <c r="A138" s="32"/>
      <c r="B138" s="32"/>
      <c r="C138" s="32"/>
      <c r="D138" s="32"/>
      <c r="E138" s="3">
        <v>0</v>
      </c>
      <c r="F138" s="3">
        <v>0</v>
      </c>
      <c r="G138" s="3">
        <v>0</v>
      </c>
      <c r="H138" s="3">
        <v>0</v>
      </c>
      <c r="I138" s="3">
        <v>0</v>
      </c>
      <c r="J138" s="3">
        <v>0</v>
      </c>
      <c r="K138" s="3">
        <v>0</v>
      </c>
      <c r="L138" s="3">
        <v>0</v>
      </c>
      <c r="M138" s="3">
        <v>0</v>
      </c>
      <c r="N138" s="3">
        <v>0</v>
      </c>
      <c r="O138" s="786">
        <f t="shared" si="14"/>
        <v>0</v>
      </c>
      <c r="P138" s="3">
        <v>0</v>
      </c>
      <c r="Q138" s="802">
        <f t="shared" si="15"/>
        <v>0</v>
      </c>
      <c r="R138" s="802">
        <f t="shared" si="16"/>
        <v>0</v>
      </c>
      <c r="S138" s="802">
        <f t="shared" si="17"/>
        <v>0</v>
      </c>
      <c r="T138" s="802">
        <f t="shared" si="18"/>
        <v>0</v>
      </c>
      <c r="U138" s="50">
        <v>0</v>
      </c>
      <c r="V138" s="801" t="str">
        <f t="shared" si="19"/>
        <v>OK</v>
      </c>
      <c r="W138" s="801" t="str">
        <f t="shared" si="12"/>
        <v>OK</v>
      </c>
      <c r="X138" s="801" t="str">
        <f t="shared" si="13"/>
        <v>OK</v>
      </c>
      <c r="Y138" s="801" t="str">
        <f t="shared" si="20"/>
        <v>OK</v>
      </c>
    </row>
    <row r="139" spans="1:29" ht="20.25" customHeight="1">
      <c r="A139" s="32"/>
      <c r="B139" s="32"/>
      <c r="C139" s="32"/>
      <c r="D139" s="32"/>
      <c r="E139" s="3">
        <v>0</v>
      </c>
      <c r="F139" s="3">
        <v>0</v>
      </c>
      <c r="G139" s="3">
        <v>0</v>
      </c>
      <c r="H139" s="883">
        <v>0</v>
      </c>
      <c r="I139" s="3">
        <v>0</v>
      </c>
      <c r="J139" s="3">
        <v>0</v>
      </c>
      <c r="K139" s="3">
        <v>0</v>
      </c>
      <c r="L139" s="3">
        <v>0</v>
      </c>
      <c r="M139" s="3">
        <v>0</v>
      </c>
      <c r="N139" s="3">
        <v>0</v>
      </c>
      <c r="O139" s="786">
        <f t="shared" si="14"/>
        <v>0</v>
      </c>
      <c r="P139" s="3">
        <v>0</v>
      </c>
      <c r="Q139" s="802">
        <f t="shared" si="15"/>
        <v>0</v>
      </c>
      <c r="R139" s="802">
        <f t="shared" si="16"/>
        <v>0</v>
      </c>
      <c r="S139" s="802">
        <f t="shared" si="17"/>
        <v>0</v>
      </c>
      <c r="T139" s="802">
        <f t="shared" si="18"/>
        <v>0</v>
      </c>
      <c r="U139" s="50">
        <v>0</v>
      </c>
      <c r="V139" s="801" t="str">
        <f t="shared" si="19"/>
        <v>OK</v>
      </c>
      <c r="W139" s="801" t="str">
        <f t="shared" si="12"/>
        <v>OK</v>
      </c>
      <c r="X139" s="801" t="str">
        <f t="shared" si="13"/>
        <v>OK</v>
      </c>
      <c r="Y139" s="801" t="str">
        <f t="shared" si="20"/>
        <v>OK</v>
      </c>
    </row>
    <row r="140" spans="1:29" ht="20.25" customHeight="1">
      <c r="A140" s="32"/>
      <c r="B140" s="32"/>
      <c r="C140" s="32"/>
      <c r="D140" s="32"/>
      <c r="E140" s="3">
        <v>0</v>
      </c>
      <c r="F140" s="3">
        <v>0</v>
      </c>
      <c r="G140" s="3">
        <v>0</v>
      </c>
      <c r="H140" s="883">
        <v>0</v>
      </c>
      <c r="I140" s="883">
        <v>0</v>
      </c>
      <c r="J140" s="3">
        <v>0</v>
      </c>
      <c r="K140" s="3">
        <v>0</v>
      </c>
      <c r="L140" s="3">
        <v>0</v>
      </c>
      <c r="M140" s="3">
        <v>0</v>
      </c>
      <c r="N140" s="3">
        <v>0</v>
      </c>
      <c r="O140" s="786">
        <f t="shared" si="14"/>
        <v>0</v>
      </c>
      <c r="P140" s="3">
        <v>0</v>
      </c>
      <c r="Q140" s="802">
        <f t="shared" si="15"/>
        <v>0</v>
      </c>
      <c r="R140" s="802">
        <f t="shared" si="16"/>
        <v>0</v>
      </c>
      <c r="S140" s="802">
        <f t="shared" si="17"/>
        <v>0</v>
      </c>
      <c r="T140" s="802">
        <f t="shared" si="18"/>
        <v>0</v>
      </c>
      <c r="U140" s="50">
        <v>0</v>
      </c>
      <c r="V140" s="801" t="str">
        <f t="shared" si="19"/>
        <v>OK</v>
      </c>
      <c r="W140" s="801" t="str">
        <f t="shared" si="12"/>
        <v>OK</v>
      </c>
      <c r="X140" s="801" t="str">
        <f t="shared" si="13"/>
        <v>OK</v>
      </c>
      <c r="Y140" s="801" t="str">
        <f t="shared" si="20"/>
        <v>OK</v>
      </c>
    </row>
    <row r="141" spans="1:29" ht="20.25" customHeight="1">
      <c r="A141" s="32"/>
      <c r="B141" s="32"/>
      <c r="C141" s="32"/>
      <c r="D141" s="32"/>
      <c r="E141" s="3">
        <v>0</v>
      </c>
      <c r="F141" s="3">
        <v>0</v>
      </c>
      <c r="G141" s="3">
        <v>0</v>
      </c>
      <c r="H141" s="3">
        <v>0</v>
      </c>
      <c r="I141" s="3">
        <v>0</v>
      </c>
      <c r="J141" s="3">
        <v>0</v>
      </c>
      <c r="K141" s="3">
        <v>0</v>
      </c>
      <c r="L141" s="3">
        <v>0</v>
      </c>
      <c r="M141" s="3">
        <v>0</v>
      </c>
      <c r="N141" s="3">
        <v>0</v>
      </c>
      <c r="O141" s="786">
        <f t="shared" si="14"/>
        <v>0</v>
      </c>
      <c r="P141" s="3">
        <v>0</v>
      </c>
      <c r="Q141" s="802">
        <f t="shared" si="15"/>
        <v>0</v>
      </c>
      <c r="R141" s="802">
        <f t="shared" si="16"/>
        <v>0</v>
      </c>
      <c r="S141" s="802">
        <f t="shared" si="17"/>
        <v>0</v>
      </c>
      <c r="T141" s="802">
        <f t="shared" si="18"/>
        <v>0</v>
      </c>
      <c r="U141" s="50">
        <v>0</v>
      </c>
      <c r="V141" s="801" t="str">
        <f t="shared" si="19"/>
        <v>OK</v>
      </c>
      <c r="W141" s="801" t="str">
        <f t="shared" si="12"/>
        <v>OK</v>
      </c>
      <c r="X141" s="801" t="str">
        <f t="shared" si="13"/>
        <v>OK</v>
      </c>
      <c r="Y141" s="801" t="str">
        <f t="shared" si="20"/>
        <v>OK</v>
      </c>
      <c r="Z141" s="33"/>
    </row>
    <row r="142" spans="1:29" ht="20.25" customHeight="1">
      <c r="A142" s="32"/>
      <c r="B142" s="32"/>
      <c r="C142" s="32"/>
      <c r="D142" s="32"/>
      <c r="E142" s="3">
        <v>0</v>
      </c>
      <c r="F142" s="3">
        <v>0</v>
      </c>
      <c r="G142" s="3">
        <v>0</v>
      </c>
      <c r="H142" s="3">
        <v>0</v>
      </c>
      <c r="I142" s="3">
        <v>0</v>
      </c>
      <c r="J142" s="3">
        <v>0</v>
      </c>
      <c r="K142" s="3">
        <v>0</v>
      </c>
      <c r="L142" s="3">
        <v>0</v>
      </c>
      <c r="M142" s="3">
        <v>0</v>
      </c>
      <c r="N142" s="3">
        <v>0</v>
      </c>
      <c r="O142" s="786">
        <f t="shared" si="14"/>
        <v>0</v>
      </c>
      <c r="P142" s="3">
        <v>0</v>
      </c>
      <c r="Q142" s="802">
        <f t="shared" si="15"/>
        <v>0</v>
      </c>
      <c r="R142" s="802">
        <f t="shared" si="16"/>
        <v>0</v>
      </c>
      <c r="S142" s="802">
        <f t="shared" si="17"/>
        <v>0</v>
      </c>
      <c r="T142" s="802">
        <f t="shared" si="18"/>
        <v>0</v>
      </c>
      <c r="U142" s="50">
        <v>0</v>
      </c>
      <c r="V142" s="801" t="str">
        <f t="shared" si="19"/>
        <v>OK</v>
      </c>
      <c r="W142" s="801" t="str">
        <f t="shared" si="12"/>
        <v>OK</v>
      </c>
      <c r="X142" s="801" t="str">
        <f t="shared" si="13"/>
        <v>OK</v>
      </c>
      <c r="Y142" s="801" t="str">
        <f t="shared" si="20"/>
        <v>OK</v>
      </c>
    </row>
    <row r="143" spans="1:29" ht="20.25" customHeight="1">
      <c r="A143" s="32"/>
      <c r="B143" s="32"/>
      <c r="C143" s="32"/>
      <c r="D143" s="32"/>
      <c r="E143" s="3">
        <v>0</v>
      </c>
      <c r="F143" s="3">
        <v>0</v>
      </c>
      <c r="G143" s="3">
        <v>0</v>
      </c>
      <c r="H143" s="3">
        <v>0</v>
      </c>
      <c r="I143" s="3">
        <v>0</v>
      </c>
      <c r="J143" s="3">
        <v>0</v>
      </c>
      <c r="K143" s="3">
        <v>0</v>
      </c>
      <c r="L143" s="3">
        <v>0</v>
      </c>
      <c r="M143" s="3">
        <v>0</v>
      </c>
      <c r="N143" s="3">
        <v>0</v>
      </c>
      <c r="O143" s="786">
        <f t="shared" si="14"/>
        <v>0</v>
      </c>
      <c r="P143" s="3">
        <v>0</v>
      </c>
      <c r="Q143" s="802">
        <f t="shared" si="15"/>
        <v>0</v>
      </c>
      <c r="R143" s="802">
        <f t="shared" si="16"/>
        <v>0</v>
      </c>
      <c r="S143" s="802">
        <f t="shared" si="17"/>
        <v>0</v>
      </c>
      <c r="T143" s="802">
        <f t="shared" si="18"/>
        <v>0</v>
      </c>
      <c r="U143" s="50">
        <v>0</v>
      </c>
      <c r="V143" s="801" t="str">
        <f t="shared" si="19"/>
        <v>OK</v>
      </c>
      <c r="W143" s="801" t="str">
        <f t="shared" si="12"/>
        <v>OK</v>
      </c>
      <c r="X143" s="801" t="str">
        <f t="shared" si="13"/>
        <v>OK</v>
      </c>
      <c r="Y143" s="801" t="str">
        <f t="shared" si="20"/>
        <v>OK</v>
      </c>
      <c r="AC143" s="33"/>
    </row>
    <row r="144" spans="1:29" ht="20.25" customHeight="1">
      <c r="A144" s="32"/>
      <c r="B144" s="32"/>
      <c r="C144" s="32"/>
      <c r="D144" s="32"/>
      <c r="E144" s="3">
        <v>0</v>
      </c>
      <c r="F144" s="3">
        <v>0</v>
      </c>
      <c r="G144" s="3">
        <v>0</v>
      </c>
      <c r="H144" s="883">
        <v>0</v>
      </c>
      <c r="I144" s="3">
        <v>0</v>
      </c>
      <c r="J144" s="3">
        <v>0</v>
      </c>
      <c r="K144" s="3">
        <v>0</v>
      </c>
      <c r="L144" s="3">
        <v>0</v>
      </c>
      <c r="M144" s="3">
        <v>0</v>
      </c>
      <c r="N144" s="3">
        <v>0</v>
      </c>
      <c r="O144" s="786">
        <f t="shared" si="14"/>
        <v>0</v>
      </c>
      <c r="P144" s="3">
        <v>0</v>
      </c>
      <c r="Q144" s="802">
        <f t="shared" si="15"/>
        <v>0</v>
      </c>
      <c r="R144" s="802">
        <f t="shared" si="16"/>
        <v>0</v>
      </c>
      <c r="S144" s="802">
        <f t="shared" si="17"/>
        <v>0</v>
      </c>
      <c r="T144" s="802">
        <f t="shared" si="18"/>
        <v>0</v>
      </c>
      <c r="U144" s="50">
        <v>0</v>
      </c>
      <c r="V144" s="801" t="str">
        <f t="shared" si="19"/>
        <v>OK</v>
      </c>
      <c r="W144" s="801" t="str">
        <f t="shared" si="12"/>
        <v>OK</v>
      </c>
      <c r="X144" s="801" t="str">
        <f t="shared" si="13"/>
        <v>OK</v>
      </c>
      <c r="Y144" s="801" t="str">
        <f t="shared" si="20"/>
        <v>OK</v>
      </c>
    </row>
    <row r="145" spans="1:25" ht="20.25" customHeight="1">
      <c r="A145" s="32"/>
      <c r="B145" s="32"/>
      <c r="C145" s="32"/>
      <c r="D145" s="32"/>
      <c r="E145" s="3">
        <v>0</v>
      </c>
      <c r="F145" s="3">
        <v>0</v>
      </c>
      <c r="G145" s="3">
        <v>0</v>
      </c>
      <c r="H145" s="883">
        <v>0</v>
      </c>
      <c r="I145" s="883">
        <v>0</v>
      </c>
      <c r="J145" s="3">
        <v>0</v>
      </c>
      <c r="K145" s="3">
        <v>0</v>
      </c>
      <c r="L145" s="3">
        <v>0</v>
      </c>
      <c r="M145" s="3">
        <v>0</v>
      </c>
      <c r="N145" s="3">
        <v>0</v>
      </c>
      <c r="O145" s="786">
        <f t="shared" si="14"/>
        <v>0</v>
      </c>
      <c r="P145" s="3">
        <v>0</v>
      </c>
      <c r="Q145" s="802">
        <f t="shared" si="15"/>
        <v>0</v>
      </c>
      <c r="R145" s="802">
        <f t="shared" si="16"/>
        <v>0</v>
      </c>
      <c r="S145" s="802">
        <f t="shared" si="17"/>
        <v>0</v>
      </c>
      <c r="T145" s="802">
        <f t="shared" si="18"/>
        <v>0</v>
      </c>
      <c r="U145" s="50">
        <v>0</v>
      </c>
      <c r="V145" s="801" t="str">
        <f t="shared" si="19"/>
        <v>OK</v>
      </c>
      <c r="W145" s="801" t="str">
        <f t="shared" si="12"/>
        <v>OK</v>
      </c>
      <c r="X145" s="801" t="str">
        <f t="shared" si="13"/>
        <v>OK</v>
      </c>
      <c r="Y145" s="801" t="str">
        <f t="shared" si="20"/>
        <v>OK</v>
      </c>
    </row>
    <row r="146" spans="1:25" ht="20.25" customHeight="1">
      <c r="A146" s="32"/>
      <c r="B146" s="32"/>
      <c r="C146" s="32"/>
      <c r="D146" s="32"/>
      <c r="E146" s="3">
        <v>0</v>
      </c>
      <c r="F146" s="3">
        <v>0</v>
      </c>
      <c r="G146" s="3">
        <v>0</v>
      </c>
      <c r="H146" s="3">
        <v>0</v>
      </c>
      <c r="I146" s="3">
        <v>0</v>
      </c>
      <c r="J146" s="3">
        <v>0</v>
      </c>
      <c r="K146" s="3">
        <v>0</v>
      </c>
      <c r="L146" s="3">
        <v>0</v>
      </c>
      <c r="M146" s="3">
        <v>0</v>
      </c>
      <c r="N146" s="3">
        <v>0</v>
      </c>
      <c r="O146" s="786">
        <f t="shared" si="14"/>
        <v>0</v>
      </c>
      <c r="P146" s="3">
        <v>0</v>
      </c>
      <c r="Q146" s="802">
        <f t="shared" si="15"/>
        <v>0</v>
      </c>
      <c r="R146" s="802">
        <f t="shared" si="16"/>
        <v>0</v>
      </c>
      <c r="S146" s="802">
        <f t="shared" si="17"/>
        <v>0</v>
      </c>
      <c r="T146" s="802">
        <f t="shared" si="18"/>
        <v>0</v>
      </c>
      <c r="U146" s="50">
        <v>0</v>
      </c>
      <c r="V146" s="801" t="str">
        <f t="shared" si="19"/>
        <v>OK</v>
      </c>
      <c r="W146" s="801" t="str">
        <f t="shared" si="12"/>
        <v>OK</v>
      </c>
      <c r="X146" s="801" t="str">
        <f t="shared" si="13"/>
        <v>OK</v>
      </c>
      <c r="Y146" s="801" t="str">
        <f t="shared" si="20"/>
        <v>OK</v>
      </c>
    </row>
    <row r="147" spans="1:25" ht="20.25" customHeight="1">
      <c r="A147" s="32"/>
      <c r="B147" s="32"/>
      <c r="C147" s="32"/>
      <c r="D147" s="32"/>
      <c r="E147" s="3">
        <v>0</v>
      </c>
      <c r="F147" s="3">
        <v>0</v>
      </c>
      <c r="G147" s="3">
        <v>0</v>
      </c>
      <c r="H147" s="3">
        <v>0</v>
      </c>
      <c r="I147" s="3">
        <v>0</v>
      </c>
      <c r="J147" s="3">
        <v>0</v>
      </c>
      <c r="K147" s="3">
        <v>0</v>
      </c>
      <c r="L147" s="3">
        <v>0</v>
      </c>
      <c r="M147" s="3">
        <v>0</v>
      </c>
      <c r="N147" s="3">
        <v>0</v>
      </c>
      <c r="O147" s="786">
        <f t="shared" si="14"/>
        <v>0</v>
      </c>
      <c r="P147" s="3">
        <v>0</v>
      </c>
      <c r="Q147" s="802">
        <f t="shared" si="15"/>
        <v>0</v>
      </c>
      <c r="R147" s="802">
        <f t="shared" si="16"/>
        <v>0</v>
      </c>
      <c r="S147" s="802">
        <f t="shared" si="17"/>
        <v>0</v>
      </c>
      <c r="T147" s="802">
        <f t="shared" si="18"/>
        <v>0</v>
      </c>
      <c r="U147" s="50">
        <v>0</v>
      </c>
      <c r="V147" s="801" t="str">
        <f t="shared" si="19"/>
        <v>OK</v>
      </c>
      <c r="W147" s="801" t="str">
        <f t="shared" si="12"/>
        <v>OK</v>
      </c>
      <c r="X147" s="801" t="str">
        <f t="shared" si="13"/>
        <v>OK</v>
      </c>
      <c r="Y147" s="801" t="str">
        <f t="shared" si="20"/>
        <v>OK</v>
      </c>
    </row>
    <row r="148" spans="1:25" ht="20.25" customHeight="1">
      <c r="A148" s="32"/>
      <c r="B148" s="32"/>
      <c r="C148" s="32"/>
      <c r="D148" s="32"/>
      <c r="E148" s="3">
        <v>0</v>
      </c>
      <c r="F148" s="3">
        <v>0</v>
      </c>
      <c r="G148" s="3">
        <v>0</v>
      </c>
      <c r="H148" s="883">
        <v>0</v>
      </c>
      <c r="I148" s="3">
        <v>0</v>
      </c>
      <c r="J148" s="3">
        <v>0</v>
      </c>
      <c r="K148" s="3">
        <v>0</v>
      </c>
      <c r="L148" s="3">
        <v>0</v>
      </c>
      <c r="M148" s="3">
        <v>0</v>
      </c>
      <c r="N148" s="3">
        <v>0</v>
      </c>
      <c r="O148" s="786">
        <f t="shared" si="14"/>
        <v>0</v>
      </c>
      <c r="P148" s="3">
        <v>0</v>
      </c>
      <c r="Q148" s="802">
        <f t="shared" si="15"/>
        <v>0</v>
      </c>
      <c r="R148" s="802">
        <f t="shared" si="16"/>
        <v>0</v>
      </c>
      <c r="S148" s="802">
        <f t="shared" si="17"/>
        <v>0</v>
      </c>
      <c r="T148" s="802">
        <f t="shared" si="18"/>
        <v>0</v>
      </c>
      <c r="U148" s="50">
        <v>0</v>
      </c>
      <c r="V148" s="801" t="str">
        <f t="shared" si="19"/>
        <v>OK</v>
      </c>
      <c r="W148" s="801" t="str">
        <f t="shared" si="12"/>
        <v>OK</v>
      </c>
      <c r="X148" s="801" t="str">
        <f t="shared" si="13"/>
        <v>OK</v>
      </c>
      <c r="Y148" s="801" t="str">
        <f t="shared" si="20"/>
        <v>OK</v>
      </c>
    </row>
    <row r="149" spans="1:25" ht="20.25" customHeight="1">
      <c r="A149" s="32"/>
      <c r="B149" s="32"/>
      <c r="C149" s="32"/>
      <c r="D149" s="32"/>
      <c r="E149" s="3">
        <v>0</v>
      </c>
      <c r="F149" s="3">
        <v>0</v>
      </c>
      <c r="G149" s="3">
        <v>0</v>
      </c>
      <c r="H149" s="3">
        <v>0</v>
      </c>
      <c r="I149" s="3">
        <v>0</v>
      </c>
      <c r="J149" s="3">
        <v>0</v>
      </c>
      <c r="K149" s="3">
        <v>0</v>
      </c>
      <c r="L149" s="3">
        <v>0</v>
      </c>
      <c r="M149" s="3">
        <v>0</v>
      </c>
      <c r="N149" s="3">
        <v>0</v>
      </c>
      <c r="O149" s="786">
        <f t="shared" si="14"/>
        <v>0</v>
      </c>
      <c r="P149" s="3">
        <v>0</v>
      </c>
      <c r="Q149" s="802">
        <f t="shared" si="15"/>
        <v>0</v>
      </c>
      <c r="R149" s="802">
        <f t="shared" si="16"/>
        <v>0</v>
      </c>
      <c r="S149" s="802">
        <f t="shared" si="17"/>
        <v>0</v>
      </c>
      <c r="T149" s="802">
        <f t="shared" si="18"/>
        <v>0</v>
      </c>
      <c r="U149" s="50">
        <v>0</v>
      </c>
      <c r="V149" s="801" t="str">
        <f t="shared" si="19"/>
        <v>OK</v>
      </c>
      <c r="W149" s="801" t="str">
        <f t="shared" si="12"/>
        <v>OK</v>
      </c>
      <c r="X149" s="801" t="str">
        <f t="shared" si="13"/>
        <v>OK</v>
      </c>
      <c r="Y149" s="801" t="str">
        <f t="shared" si="20"/>
        <v>OK</v>
      </c>
    </row>
    <row r="150" spans="1:25" ht="20.25" customHeight="1">
      <c r="A150" s="32"/>
      <c r="B150" s="32"/>
      <c r="C150" s="32"/>
      <c r="D150" s="32"/>
      <c r="E150" s="3">
        <v>0</v>
      </c>
      <c r="F150" s="3">
        <v>0</v>
      </c>
      <c r="G150" s="3">
        <v>0</v>
      </c>
      <c r="H150" s="3">
        <v>0</v>
      </c>
      <c r="I150" s="3">
        <v>0</v>
      </c>
      <c r="J150" s="3">
        <v>0</v>
      </c>
      <c r="K150" s="3">
        <v>0</v>
      </c>
      <c r="L150" s="3">
        <v>0</v>
      </c>
      <c r="M150" s="3">
        <v>0</v>
      </c>
      <c r="N150" s="3">
        <v>0</v>
      </c>
      <c r="O150" s="786">
        <f t="shared" si="14"/>
        <v>0</v>
      </c>
      <c r="P150" s="3">
        <v>0</v>
      </c>
      <c r="Q150" s="802">
        <f t="shared" si="15"/>
        <v>0</v>
      </c>
      <c r="R150" s="802">
        <f t="shared" si="16"/>
        <v>0</v>
      </c>
      <c r="S150" s="802">
        <f t="shared" si="17"/>
        <v>0</v>
      </c>
      <c r="T150" s="802">
        <f t="shared" si="18"/>
        <v>0</v>
      </c>
      <c r="U150" s="50">
        <v>0</v>
      </c>
      <c r="V150" s="801" t="str">
        <f t="shared" si="19"/>
        <v>OK</v>
      </c>
      <c r="W150" s="801" t="str">
        <f t="shared" si="12"/>
        <v>OK</v>
      </c>
      <c r="X150" s="801" t="str">
        <f t="shared" si="13"/>
        <v>OK</v>
      </c>
      <c r="Y150" s="801" t="str">
        <f t="shared" si="20"/>
        <v>OK</v>
      </c>
    </row>
    <row r="151" spans="1:25" ht="20.25" customHeight="1">
      <c r="A151" s="32"/>
      <c r="B151" s="32"/>
      <c r="C151" s="32"/>
      <c r="D151" s="32"/>
      <c r="E151" s="3">
        <v>0</v>
      </c>
      <c r="F151" s="3">
        <v>0</v>
      </c>
      <c r="G151" s="3">
        <v>0</v>
      </c>
      <c r="H151" s="3">
        <v>0</v>
      </c>
      <c r="I151" s="3">
        <v>0</v>
      </c>
      <c r="J151" s="3">
        <v>0</v>
      </c>
      <c r="K151" s="3">
        <v>0</v>
      </c>
      <c r="L151" s="3">
        <v>0</v>
      </c>
      <c r="M151" s="3">
        <v>0</v>
      </c>
      <c r="N151" s="3">
        <v>0</v>
      </c>
      <c r="O151" s="786">
        <f t="shared" si="14"/>
        <v>0</v>
      </c>
      <c r="P151" s="3">
        <v>0</v>
      </c>
      <c r="Q151" s="802">
        <f t="shared" si="15"/>
        <v>0</v>
      </c>
      <c r="R151" s="802">
        <f t="shared" si="16"/>
        <v>0</v>
      </c>
      <c r="S151" s="802">
        <f t="shared" si="17"/>
        <v>0</v>
      </c>
      <c r="T151" s="802">
        <f t="shared" si="18"/>
        <v>0</v>
      </c>
      <c r="U151" s="50">
        <v>0</v>
      </c>
      <c r="V151" s="801" t="str">
        <f t="shared" si="19"/>
        <v>OK</v>
      </c>
      <c r="W151" s="801" t="str">
        <f t="shared" si="12"/>
        <v>OK</v>
      </c>
      <c r="X151" s="801" t="str">
        <f t="shared" si="13"/>
        <v>OK</v>
      </c>
      <c r="Y151" s="801" t="str">
        <f t="shared" si="20"/>
        <v>OK</v>
      </c>
    </row>
    <row r="152" spans="1:25" ht="20.25" customHeight="1">
      <c r="A152" s="32"/>
      <c r="B152" s="32"/>
      <c r="C152" s="32"/>
      <c r="D152" s="32"/>
      <c r="E152" s="3">
        <v>0</v>
      </c>
      <c r="F152" s="3">
        <v>0</v>
      </c>
      <c r="G152" s="3">
        <v>0</v>
      </c>
      <c r="H152" s="3">
        <v>0</v>
      </c>
      <c r="I152" s="3">
        <v>0</v>
      </c>
      <c r="J152" s="3">
        <v>0</v>
      </c>
      <c r="K152" s="3">
        <v>0</v>
      </c>
      <c r="L152" s="3">
        <v>0</v>
      </c>
      <c r="M152" s="3">
        <v>0</v>
      </c>
      <c r="N152" s="3">
        <v>0</v>
      </c>
      <c r="O152" s="786">
        <f t="shared" si="14"/>
        <v>0</v>
      </c>
      <c r="P152" s="3">
        <v>0</v>
      </c>
      <c r="Q152" s="802">
        <f t="shared" si="15"/>
        <v>0</v>
      </c>
      <c r="R152" s="802">
        <f t="shared" si="16"/>
        <v>0</v>
      </c>
      <c r="S152" s="802">
        <f t="shared" si="17"/>
        <v>0</v>
      </c>
      <c r="T152" s="802">
        <f t="shared" si="18"/>
        <v>0</v>
      </c>
      <c r="U152" s="50">
        <v>0</v>
      </c>
      <c r="V152" s="801" t="str">
        <f t="shared" si="19"/>
        <v>OK</v>
      </c>
      <c r="W152" s="801" t="str">
        <f t="shared" si="12"/>
        <v>OK</v>
      </c>
      <c r="X152" s="801" t="str">
        <f t="shared" si="13"/>
        <v>OK</v>
      </c>
      <c r="Y152" s="801" t="str">
        <f t="shared" si="20"/>
        <v>OK</v>
      </c>
    </row>
    <row r="153" spans="1:25" ht="20.25" customHeight="1">
      <c r="A153" s="32"/>
      <c r="B153" s="32"/>
      <c r="C153" s="32"/>
      <c r="D153" s="32"/>
      <c r="E153" s="3">
        <v>0</v>
      </c>
      <c r="F153" s="3">
        <v>0</v>
      </c>
      <c r="G153" s="3">
        <v>0</v>
      </c>
      <c r="H153" s="3">
        <v>0</v>
      </c>
      <c r="I153" s="3">
        <v>0</v>
      </c>
      <c r="J153" s="3">
        <v>0</v>
      </c>
      <c r="K153" s="3">
        <v>0</v>
      </c>
      <c r="L153" s="3">
        <v>0</v>
      </c>
      <c r="M153" s="3">
        <v>0</v>
      </c>
      <c r="N153" s="3">
        <v>0</v>
      </c>
      <c r="O153" s="786">
        <f t="shared" si="14"/>
        <v>0</v>
      </c>
      <c r="P153" s="3">
        <v>0</v>
      </c>
      <c r="Q153" s="802">
        <f t="shared" si="15"/>
        <v>0</v>
      </c>
      <c r="R153" s="802">
        <f t="shared" si="16"/>
        <v>0</v>
      </c>
      <c r="S153" s="802">
        <f t="shared" si="17"/>
        <v>0</v>
      </c>
      <c r="T153" s="802">
        <f t="shared" si="18"/>
        <v>0</v>
      </c>
      <c r="U153" s="50">
        <v>0</v>
      </c>
      <c r="V153" s="801" t="str">
        <f t="shared" si="19"/>
        <v>OK</v>
      </c>
      <c r="W153" s="801" t="str">
        <f t="shared" si="12"/>
        <v>OK</v>
      </c>
      <c r="X153" s="801" t="str">
        <f t="shared" si="13"/>
        <v>OK</v>
      </c>
      <c r="Y153" s="801" t="str">
        <f t="shared" si="20"/>
        <v>OK</v>
      </c>
    </row>
    <row r="154" spans="1:25" ht="20.25" customHeight="1">
      <c r="A154" s="32"/>
      <c r="B154" s="32"/>
      <c r="C154" s="32"/>
      <c r="D154" s="32"/>
      <c r="E154" s="3">
        <v>0</v>
      </c>
      <c r="F154" s="3">
        <v>0</v>
      </c>
      <c r="G154" s="3">
        <v>0</v>
      </c>
      <c r="H154" s="3">
        <v>0</v>
      </c>
      <c r="I154" s="3">
        <v>0</v>
      </c>
      <c r="J154" s="3">
        <v>0</v>
      </c>
      <c r="K154" s="3">
        <v>0</v>
      </c>
      <c r="L154" s="3">
        <v>0</v>
      </c>
      <c r="M154" s="3">
        <v>0</v>
      </c>
      <c r="N154" s="3">
        <v>0</v>
      </c>
      <c r="O154" s="786">
        <f t="shared" si="14"/>
        <v>0</v>
      </c>
      <c r="P154" s="3">
        <v>0</v>
      </c>
      <c r="Q154" s="802">
        <f t="shared" si="15"/>
        <v>0</v>
      </c>
      <c r="R154" s="802">
        <f t="shared" si="16"/>
        <v>0</v>
      </c>
      <c r="S154" s="802">
        <f t="shared" si="17"/>
        <v>0</v>
      </c>
      <c r="T154" s="802">
        <f t="shared" si="18"/>
        <v>0</v>
      </c>
      <c r="U154" s="50">
        <v>0</v>
      </c>
      <c r="V154" s="801" t="str">
        <f t="shared" si="19"/>
        <v>OK</v>
      </c>
      <c r="W154" s="801" t="str">
        <f t="shared" si="12"/>
        <v>OK</v>
      </c>
      <c r="X154" s="801" t="str">
        <f t="shared" si="13"/>
        <v>OK</v>
      </c>
      <c r="Y154" s="801" t="str">
        <f t="shared" si="20"/>
        <v>OK</v>
      </c>
    </row>
    <row r="155" spans="1:25" ht="20.25" customHeight="1">
      <c r="A155" s="32"/>
      <c r="B155" s="32"/>
      <c r="C155" s="32"/>
      <c r="D155" s="32"/>
      <c r="E155" s="3">
        <v>0</v>
      </c>
      <c r="F155" s="3">
        <v>0</v>
      </c>
      <c r="G155" s="3">
        <v>0</v>
      </c>
      <c r="H155" s="3">
        <v>0</v>
      </c>
      <c r="I155" s="3">
        <v>0</v>
      </c>
      <c r="J155" s="3">
        <v>0</v>
      </c>
      <c r="K155" s="3">
        <v>0</v>
      </c>
      <c r="L155" s="3">
        <v>0</v>
      </c>
      <c r="M155" s="3">
        <v>0</v>
      </c>
      <c r="N155" s="3">
        <v>0</v>
      </c>
      <c r="O155" s="786">
        <f t="shared" si="14"/>
        <v>0</v>
      </c>
      <c r="P155" s="3">
        <v>0</v>
      </c>
      <c r="Q155" s="802">
        <f t="shared" si="15"/>
        <v>0</v>
      </c>
      <c r="R155" s="802">
        <f t="shared" si="16"/>
        <v>0</v>
      </c>
      <c r="S155" s="802">
        <f t="shared" si="17"/>
        <v>0</v>
      </c>
      <c r="T155" s="802">
        <f t="shared" si="18"/>
        <v>0</v>
      </c>
      <c r="U155" s="50">
        <v>0</v>
      </c>
      <c r="V155" s="801" t="str">
        <f t="shared" si="19"/>
        <v>OK</v>
      </c>
      <c r="W155" s="801" t="str">
        <f t="shared" si="12"/>
        <v>OK</v>
      </c>
      <c r="X155" s="801" t="str">
        <f t="shared" si="13"/>
        <v>OK</v>
      </c>
      <c r="Y155" s="801" t="str">
        <f t="shared" si="20"/>
        <v>OK</v>
      </c>
    </row>
    <row r="156" spans="1:25" ht="20.25" customHeight="1">
      <c r="A156" s="32"/>
      <c r="B156" s="32"/>
      <c r="C156" s="32"/>
      <c r="D156" s="32"/>
      <c r="E156" s="3">
        <v>0</v>
      </c>
      <c r="F156" s="3">
        <v>0</v>
      </c>
      <c r="G156" s="3">
        <v>0</v>
      </c>
      <c r="H156" s="3">
        <v>0</v>
      </c>
      <c r="I156" s="3">
        <v>0</v>
      </c>
      <c r="J156" s="3">
        <v>0</v>
      </c>
      <c r="K156" s="3">
        <v>0</v>
      </c>
      <c r="L156" s="3">
        <v>0</v>
      </c>
      <c r="M156" s="3">
        <v>0</v>
      </c>
      <c r="N156" s="3">
        <v>0</v>
      </c>
      <c r="O156" s="786">
        <f t="shared" si="14"/>
        <v>0</v>
      </c>
      <c r="P156" s="3">
        <v>0</v>
      </c>
      <c r="Q156" s="802">
        <f t="shared" si="15"/>
        <v>0</v>
      </c>
      <c r="R156" s="802">
        <f t="shared" si="16"/>
        <v>0</v>
      </c>
      <c r="S156" s="802">
        <f t="shared" si="17"/>
        <v>0</v>
      </c>
      <c r="T156" s="802">
        <f t="shared" si="18"/>
        <v>0</v>
      </c>
      <c r="U156" s="50">
        <v>0</v>
      </c>
      <c r="V156" s="801" t="str">
        <f t="shared" si="19"/>
        <v>OK</v>
      </c>
      <c r="W156" s="801" t="str">
        <f t="shared" si="12"/>
        <v>OK</v>
      </c>
      <c r="X156" s="801" t="str">
        <f t="shared" si="13"/>
        <v>OK</v>
      </c>
      <c r="Y156" s="801" t="str">
        <f t="shared" si="20"/>
        <v>OK</v>
      </c>
    </row>
    <row r="157" spans="1:25" ht="20.25" customHeight="1">
      <c r="A157" s="32"/>
      <c r="B157" s="32"/>
      <c r="C157" s="32"/>
      <c r="D157" s="32"/>
      <c r="E157" s="3">
        <v>0</v>
      </c>
      <c r="F157" s="3">
        <v>0</v>
      </c>
      <c r="G157" s="3">
        <v>0</v>
      </c>
      <c r="H157" s="3">
        <v>0</v>
      </c>
      <c r="I157" s="3">
        <v>0</v>
      </c>
      <c r="J157" s="3">
        <v>0</v>
      </c>
      <c r="K157" s="3">
        <v>0</v>
      </c>
      <c r="L157" s="3">
        <v>0</v>
      </c>
      <c r="M157" s="3">
        <v>0</v>
      </c>
      <c r="N157" s="3">
        <v>0</v>
      </c>
      <c r="O157" s="786">
        <f t="shared" si="14"/>
        <v>0</v>
      </c>
      <c r="P157" s="3">
        <v>0</v>
      </c>
      <c r="Q157" s="802">
        <f t="shared" si="15"/>
        <v>0</v>
      </c>
      <c r="R157" s="802">
        <f t="shared" si="16"/>
        <v>0</v>
      </c>
      <c r="S157" s="802">
        <f t="shared" si="17"/>
        <v>0</v>
      </c>
      <c r="T157" s="802">
        <f t="shared" si="18"/>
        <v>0</v>
      </c>
      <c r="U157" s="50">
        <v>0</v>
      </c>
      <c r="V157" s="801" t="str">
        <f t="shared" si="19"/>
        <v>OK</v>
      </c>
      <c r="W157" s="801" t="str">
        <f t="shared" si="12"/>
        <v>OK</v>
      </c>
      <c r="X157" s="801" t="str">
        <f t="shared" si="13"/>
        <v>OK</v>
      </c>
      <c r="Y157" s="801" t="str">
        <f t="shared" si="20"/>
        <v>OK</v>
      </c>
    </row>
    <row r="158" spans="1:25" ht="20.25" customHeight="1">
      <c r="A158" s="32"/>
      <c r="B158" s="32"/>
      <c r="C158" s="32"/>
      <c r="D158" s="32"/>
      <c r="E158" s="3">
        <v>0</v>
      </c>
      <c r="F158" s="3">
        <v>0</v>
      </c>
      <c r="G158" s="3">
        <v>0</v>
      </c>
      <c r="H158" s="3">
        <v>0</v>
      </c>
      <c r="I158" s="3">
        <v>0</v>
      </c>
      <c r="J158" s="3">
        <v>0</v>
      </c>
      <c r="K158" s="3">
        <v>0</v>
      </c>
      <c r="L158" s="3">
        <v>0</v>
      </c>
      <c r="M158" s="3">
        <v>0</v>
      </c>
      <c r="N158" s="3">
        <v>0</v>
      </c>
      <c r="O158" s="786">
        <f t="shared" si="14"/>
        <v>0</v>
      </c>
      <c r="P158" s="3">
        <v>0</v>
      </c>
      <c r="Q158" s="802">
        <f t="shared" si="15"/>
        <v>0</v>
      </c>
      <c r="R158" s="802">
        <f t="shared" si="16"/>
        <v>0</v>
      </c>
      <c r="S158" s="802">
        <f t="shared" si="17"/>
        <v>0</v>
      </c>
      <c r="T158" s="802">
        <f t="shared" si="18"/>
        <v>0</v>
      </c>
      <c r="U158" s="50">
        <v>0</v>
      </c>
      <c r="V158" s="801" t="str">
        <f t="shared" si="19"/>
        <v>OK</v>
      </c>
      <c r="W158" s="801" t="str">
        <f t="shared" si="12"/>
        <v>OK</v>
      </c>
      <c r="X158" s="801" t="str">
        <f t="shared" si="13"/>
        <v>OK</v>
      </c>
      <c r="Y158" s="801" t="str">
        <f t="shared" si="20"/>
        <v>OK</v>
      </c>
    </row>
    <row r="159" spans="1:25" ht="20.25" customHeight="1">
      <c r="A159" s="32"/>
      <c r="B159" s="32"/>
      <c r="C159" s="32"/>
      <c r="D159" s="32"/>
      <c r="E159" s="3">
        <v>0</v>
      </c>
      <c r="F159" s="3">
        <v>0</v>
      </c>
      <c r="G159" s="3">
        <v>0</v>
      </c>
      <c r="H159" s="3">
        <v>0</v>
      </c>
      <c r="I159" s="3">
        <v>0</v>
      </c>
      <c r="J159" s="3">
        <v>0</v>
      </c>
      <c r="K159" s="3">
        <v>0</v>
      </c>
      <c r="L159" s="3">
        <v>0</v>
      </c>
      <c r="M159" s="3">
        <v>0</v>
      </c>
      <c r="N159" s="3">
        <v>0</v>
      </c>
      <c r="O159" s="786">
        <f t="shared" si="14"/>
        <v>0</v>
      </c>
      <c r="P159" s="3">
        <v>0</v>
      </c>
      <c r="Q159" s="802">
        <f t="shared" si="15"/>
        <v>0</v>
      </c>
      <c r="R159" s="802">
        <f t="shared" si="16"/>
        <v>0</v>
      </c>
      <c r="S159" s="802">
        <f t="shared" si="17"/>
        <v>0</v>
      </c>
      <c r="T159" s="802">
        <f t="shared" si="18"/>
        <v>0</v>
      </c>
      <c r="U159" s="50">
        <v>0</v>
      </c>
      <c r="V159" s="801" t="str">
        <f t="shared" si="19"/>
        <v>OK</v>
      </c>
      <c r="W159" s="801" t="str">
        <f t="shared" si="12"/>
        <v>OK</v>
      </c>
      <c r="X159" s="801" t="str">
        <f t="shared" si="13"/>
        <v>OK</v>
      </c>
      <c r="Y159" s="801" t="str">
        <f t="shared" si="20"/>
        <v>OK</v>
      </c>
    </row>
    <row r="160" spans="1:25" ht="20.25" customHeight="1">
      <c r="A160" s="32"/>
      <c r="B160" s="32"/>
      <c r="C160" s="32"/>
      <c r="D160" s="32"/>
      <c r="E160" s="3">
        <v>0</v>
      </c>
      <c r="F160" s="3">
        <v>0</v>
      </c>
      <c r="G160" s="3">
        <v>0</v>
      </c>
      <c r="H160" s="3">
        <v>0</v>
      </c>
      <c r="I160" s="3">
        <v>0</v>
      </c>
      <c r="J160" s="3">
        <v>0</v>
      </c>
      <c r="K160" s="3">
        <v>0</v>
      </c>
      <c r="L160" s="3">
        <v>0</v>
      </c>
      <c r="M160" s="3">
        <v>0</v>
      </c>
      <c r="N160" s="3">
        <v>0</v>
      </c>
      <c r="O160" s="786">
        <f t="shared" si="14"/>
        <v>0</v>
      </c>
      <c r="P160" s="3">
        <v>0</v>
      </c>
      <c r="Q160" s="802">
        <f t="shared" si="15"/>
        <v>0</v>
      </c>
      <c r="R160" s="802">
        <f t="shared" si="16"/>
        <v>0</v>
      </c>
      <c r="S160" s="802">
        <f t="shared" si="17"/>
        <v>0</v>
      </c>
      <c r="T160" s="802">
        <f t="shared" si="18"/>
        <v>0</v>
      </c>
      <c r="U160" s="50">
        <v>0</v>
      </c>
      <c r="V160" s="801" t="str">
        <f t="shared" si="19"/>
        <v>OK</v>
      </c>
      <c r="W160" s="801" t="str">
        <f t="shared" si="12"/>
        <v>OK</v>
      </c>
      <c r="X160" s="801" t="str">
        <f t="shared" si="13"/>
        <v>OK</v>
      </c>
      <c r="Y160" s="801" t="str">
        <f t="shared" si="20"/>
        <v>OK</v>
      </c>
    </row>
    <row r="161" spans="1:25" ht="20.25" customHeight="1">
      <c r="A161" s="32"/>
      <c r="B161" s="32"/>
      <c r="C161" s="32"/>
      <c r="D161" s="32"/>
      <c r="E161" s="3">
        <v>0</v>
      </c>
      <c r="F161" s="3">
        <v>0</v>
      </c>
      <c r="G161" s="3">
        <v>0</v>
      </c>
      <c r="H161" s="3">
        <v>0</v>
      </c>
      <c r="I161" s="3">
        <v>0</v>
      </c>
      <c r="J161" s="3">
        <v>0</v>
      </c>
      <c r="K161" s="3">
        <v>0</v>
      </c>
      <c r="L161" s="3">
        <v>0</v>
      </c>
      <c r="M161" s="3">
        <v>0</v>
      </c>
      <c r="N161" s="3">
        <v>0</v>
      </c>
      <c r="O161" s="786">
        <f t="shared" si="14"/>
        <v>0</v>
      </c>
      <c r="P161" s="3">
        <v>0</v>
      </c>
      <c r="Q161" s="802">
        <f t="shared" si="15"/>
        <v>0</v>
      </c>
      <c r="R161" s="802">
        <f t="shared" si="16"/>
        <v>0</v>
      </c>
      <c r="S161" s="802">
        <f t="shared" si="17"/>
        <v>0</v>
      </c>
      <c r="T161" s="802">
        <f t="shared" si="18"/>
        <v>0</v>
      </c>
      <c r="U161" s="50">
        <v>0</v>
      </c>
      <c r="V161" s="801" t="str">
        <f t="shared" si="19"/>
        <v>OK</v>
      </c>
      <c r="W161" s="801" t="str">
        <f t="shared" si="12"/>
        <v>OK</v>
      </c>
      <c r="X161" s="801" t="str">
        <f t="shared" si="13"/>
        <v>OK</v>
      </c>
      <c r="Y161" s="801" t="str">
        <f t="shared" si="20"/>
        <v>OK</v>
      </c>
    </row>
    <row r="162" spans="1:25" ht="20.25" customHeight="1">
      <c r="A162" s="32"/>
      <c r="B162" s="32"/>
      <c r="C162" s="32"/>
      <c r="D162" s="32"/>
      <c r="E162" s="3">
        <v>0</v>
      </c>
      <c r="F162" s="3">
        <v>0</v>
      </c>
      <c r="G162" s="3">
        <v>0</v>
      </c>
      <c r="H162" s="3">
        <v>0</v>
      </c>
      <c r="I162" s="3">
        <v>0</v>
      </c>
      <c r="J162" s="3">
        <v>0</v>
      </c>
      <c r="K162" s="3">
        <v>0</v>
      </c>
      <c r="L162" s="3">
        <v>0</v>
      </c>
      <c r="M162" s="3">
        <v>0</v>
      </c>
      <c r="N162" s="3">
        <v>0</v>
      </c>
      <c r="O162" s="786">
        <f t="shared" si="14"/>
        <v>0</v>
      </c>
      <c r="P162" s="3">
        <v>0</v>
      </c>
      <c r="Q162" s="802">
        <f t="shared" si="15"/>
        <v>0</v>
      </c>
      <c r="R162" s="802">
        <f t="shared" si="16"/>
        <v>0</v>
      </c>
      <c r="S162" s="802">
        <f t="shared" si="17"/>
        <v>0</v>
      </c>
      <c r="T162" s="802">
        <f t="shared" si="18"/>
        <v>0</v>
      </c>
      <c r="U162" s="50">
        <v>0</v>
      </c>
      <c r="V162" s="801" t="str">
        <f t="shared" si="19"/>
        <v>OK</v>
      </c>
      <c r="W162" s="801" t="str">
        <f t="shared" si="12"/>
        <v>OK</v>
      </c>
      <c r="X162" s="801" t="str">
        <f t="shared" si="13"/>
        <v>OK</v>
      </c>
      <c r="Y162" s="801" t="str">
        <f t="shared" si="20"/>
        <v>OK</v>
      </c>
    </row>
    <row r="163" spans="1:25" ht="20.25" customHeight="1">
      <c r="A163" s="32"/>
      <c r="B163" s="32"/>
      <c r="C163" s="32"/>
      <c r="D163" s="32"/>
      <c r="E163" s="3">
        <v>0</v>
      </c>
      <c r="F163" s="3">
        <v>0</v>
      </c>
      <c r="G163" s="3">
        <v>0</v>
      </c>
      <c r="H163" s="3">
        <v>0</v>
      </c>
      <c r="I163" s="3">
        <v>0</v>
      </c>
      <c r="J163" s="3">
        <v>0</v>
      </c>
      <c r="K163" s="3">
        <v>0</v>
      </c>
      <c r="L163" s="3">
        <v>0</v>
      </c>
      <c r="M163" s="3">
        <v>0</v>
      </c>
      <c r="N163" s="3">
        <v>0</v>
      </c>
      <c r="O163" s="786">
        <f t="shared" si="14"/>
        <v>0</v>
      </c>
      <c r="P163" s="3">
        <v>0</v>
      </c>
      <c r="Q163" s="802">
        <f t="shared" si="15"/>
        <v>0</v>
      </c>
      <c r="R163" s="802">
        <f t="shared" si="16"/>
        <v>0</v>
      </c>
      <c r="S163" s="802">
        <f t="shared" si="17"/>
        <v>0</v>
      </c>
      <c r="T163" s="802">
        <f t="shared" si="18"/>
        <v>0</v>
      </c>
      <c r="U163" s="50">
        <v>0</v>
      </c>
      <c r="V163" s="801" t="str">
        <f t="shared" si="19"/>
        <v>OK</v>
      </c>
      <c r="W163" s="801" t="str">
        <f t="shared" si="12"/>
        <v>OK</v>
      </c>
      <c r="X163" s="801" t="str">
        <f t="shared" si="13"/>
        <v>OK</v>
      </c>
      <c r="Y163" s="801" t="str">
        <f t="shared" si="20"/>
        <v>OK</v>
      </c>
    </row>
    <row r="164" spans="1:25" ht="20.25" customHeight="1">
      <c r="A164" s="32"/>
      <c r="B164" s="32"/>
      <c r="C164" s="32"/>
      <c r="D164" s="32"/>
      <c r="E164" s="3">
        <v>0</v>
      </c>
      <c r="F164" s="3">
        <v>0</v>
      </c>
      <c r="G164" s="3">
        <v>0</v>
      </c>
      <c r="H164" s="3">
        <v>0</v>
      </c>
      <c r="I164" s="3">
        <v>0</v>
      </c>
      <c r="J164" s="3">
        <v>0</v>
      </c>
      <c r="K164" s="3">
        <v>0</v>
      </c>
      <c r="L164" s="3">
        <v>0</v>
      </c>
      <c r="M164" s="3">
        <v>0</v>
      </c>
      <c r="N164" s="3">
        <v>0</v>
      </c>
      <c r="O164" s="786">
        <f t="shared" si="14"/>
        <v>0</v>
      </c>
      <c r="P164" s="3">
        <v>0</v>
      </c>
      <c r="Q164" s="802">
        <f t="shared" si="15"/>
        <v>0</v>
      </c>
      <c r="R164" s="802">
        <f t="shared" si="16"/>
        <v>0</v>
      </c>
      <c r="S164" s="802">
        <f t="shared" si="17"/>
        <v>0</v>
      </c>
      <c r="T164" s="802">
        <f t="shared" si="18"/>
        <v>0</v>
      </c>
      <c r="U164" s="50">
        <v>0</v>
      </c>
      <c r="V164" s="801" t="str">
        <f t="shared" si="19"/>
        <v>OK</v>
      </c>
      <c r="W164" s="801" t="str">
        <f t="shared" si="12"/>
        <v>OK</v>
      </c>
      <c r="X164" s="801" t="str">
        <f t="shared" si="13"/>
        <v>OK</v>
      </c>
      <c r="Y164" s="801" t="str">
        <f t="shared" si="20"/>
        <v>OK</v>
      </c>
    </row>
    <row r="165" spans="1:25" ht="20.25" customHeight="1">
      <c r="A165" s="32"/>
      <c r="B165" s="32"/>
      <c r="C165" s="32"/>
      <c r="D165" s="32"/>
      <c r="E165" s="3">
        <v>0</v>
      </c>
      <c r="F165" s="3">
        <v>0</v>
      </c>
      <c r="G165" s="3">
        <v>0</v>
      </c>
      <c r="H165" s="3">
        <v>0</v>
      </c>
      <c r="I165" s="3">
        <v>0</v>
      </c>
      <c r="J165" s="3">
        <v>0</v>
      </c>
      <c r="K165" s="3">
        <v>0</v>
      </c>
      <c r="L165" s="3">
        <v>0</v>
      </c>
      <c r="M165" s="3">
        <v>0</v>
      </c>
      <c r="N165" s="3">
        <v>0</v>
      </c>
      <c r="O165" s="786">
        <f t="shared" si="14"/>
        <v>0</v>
      </c>
      <c r="P165" s="3">
        <v>0</v>
      </c>
      <c r="Q165" s="802">
        <f t="shared" si="15"/>
        <v>0</v>
      </c>
      <c r="R165" s="802">
        <f t="shared" si="16"/>
        <v>0</v>
      </c>
      <c r="S165" s="802">
        <f t="shared" si="17"/>
        <v>0</v>
      </c>
      <c r="T165" s="802">
        <f t="shared" si="18"/>
        <v>0</v>
      </c>
      <c r="U165" s="50">
        <v>0</v>
      </c>
      <c r="V165" s="801" t="str">
        <f t="shared" si="19"/>
        <v>OK</v>
      </c>
      <c r="W165" s="801" t="str">
        <f t="shared" si="12"/>
        <v>OK</v>
      </c>
      <c r="X165" s="801" t="str">
        <f t="shared" si="13"/>
        <v>OK</v>
      </c>
      <c r="Y165" s="801" t="str">
        <f t="shared" si="20"/>
        <v>OK</v>
      </c>
    </row>
    <row r="166" spans="1:25" ht="20.25" customHeight="1">
      <c r="A166" s="32"/>
      <c r="B166" s="32"/>
      <c r="C166" s="32"/>
      <c r="D166" s="32"/>
      <c r="E166" s="3">
        <v>0</v>
      </c>
      <c r="F166" s="3">
        <v>0</v>
      </c>
      <c r="G166" s="3">
        <v>0</v>
      </c>
      <c r="H166" s="3">
        <v>0</v>
      </c>
      <c r="I166" s="3">
        <v>0</v>
      </c>
      <c r="J166" s="3">
        <v>0</v>
      </c>
      <c r="K166" s="3">
        <v>0</v>
      </c>
      <c r="L166" s="3">
        <v>0</v>
      </c>
      <c r="M166" s="3">
        <v>0</v>
      </c>
      <c r="N166" s="3">
        <v>0</v>
      </c>
      <c r="O166" s="786">
        <f t="shared" si="14"/>
        <v>0</v>
      </c>
      <c r="P166" s="3">
        <v>0</v>
      </c>
      <c r="Q166" s="802">
        <f t="shared" si="15"/>
        <v>0</v>
      </c>
      <c r="R166" s="802">
        <f t="shared" si="16"/>
        <v>0</v>
      </c>
      <c r="S166" s="802">
        <f t="shared" si="17"/>
        <v>0</v>
      </c>
      <c r="T166" s="802">
        <f t="shared" si="18"/>
        <v>0</v>
      </c>
      <c r="U166" s="50">
        <v>0</v>
      </c>
      <c r="V166" s="801" t="str">
        <f t="shared" si="19"/>
        <v>OK</v>
      </c>
      <c r="W166" s="801" t="str">
        <f t="shared" si="12"/>
        <v>OK</v>
      </c>
      <c r="X166" s="801" t="str">
        <f t="shared" si="13"/>
        <v>OK</v>
      </c>
      <c r="Y166" s="801" t="str">
        <f t="shared" si="20"/>
        <v>OK</v>
      </c>
    </row>
    <row r="167" spans="1:25" ht="20.25" customHeight="1">
      <c r="A167" s="32"/>
      <c r="B167" s="32"/>
      <c r="C167" s="32"/>
      <c r="D167" s="32"/>
      <c r="E167" s="3">
        <v>0</v>
      </c>
      <c r="F167" s="3">
        <v>0</v>
      </c>
      <c r="G167" s="3">
        <v>0</v>
      </c>
      <c r="H167" s="3">
        <v>0</v>
      </c>
      <c r="I167" s="3">
        <v>0</v>
      </c>
      <c r="J167" s="3">
        <v>0</v>
      </c>
      <c r="K167" s="3">
        <v>0</v>
      </c>
      <c r="L167" s="3">
        <v>0</v>
      </c>
      <c r="M167" s="3">
        <v>0</v>
      </c>
      <c r="N167" s="3">
        <v>0</v>
      </c>
      <c r="O167" s="786">
        <f t="shared" si="14"/>
        <v>0</v>
      </c>
      <c r="P167" s="3">
        <v>0</v>
      </c>
      <c r="Q167" s="802">
        <f t="shared" si="15"/>
        <v>0</v>
      </c>
      <c r="R167" s="802">
        <f t="shared" si="16"/>
        <v>0</v>
      </c>
      <c r="S167" s="802">
        <f t="shared" si="17"/>
        <v>0</v>
      </c>
      <c r="T167" s="802">
        <f t="shared" si="18"/>
        <v>0</v>
      </c>
      <c r="U167" s="50">
        <v>0</v>
      </c>
      <c r="V167" s="801" t="str">
        <f t="shared" si="19"/>
        <v>OK</v>
      </c>
      <c r="W167" s="801" t="str">
        <f t="shared" si="12"/>
        <v>OK</v>
      </c>
      <c r="X167" s="801" t="str">
        <f t="shared" si="13"/>
        <v>OK</v>
      </c>
      <c r="Y167" s="801" t="str">
        <f t="shared" si="20"/>
        <v>OK</v>
      </c>
    </row>
    <row r="168" spans="1:25" ht="20.25" customHeight="1">
      <c r="A168" s="32"/>
      <c r="B168" s="32"/>
      <c r="C168" s="32"/>
      <c r="D168" s="32"/>
      <c r="E168" s="3">
        <v>0</v>
      </c>
      <c r="F168" s="3">
        <v>0</v>
      </c>
      <c r="G168" s="3">
        <v>0</v>
      </c>
      <c r="H168" s="3">
        <v>0</v>
      </c>
      <c r="I168" s="3">
        <v>0</v>
      </c>
      <c r="J168" s="3">
        <v>0</v>
      </c>
      <c r="K168" s="3">
        <v>0</v>
      </c>
      <c r="L168" s="3">
        <v>0</v>
      </c>
      <c r="M168" s="3">
        <v>0</v>
      </c>
      <c r="N168" s="3">
        <v>0</v>
      </c>
      <c r="O168" s="786">
        <f t="shared" si="14"/>
        <v>0</v>
      </c>
      <c r="P168" s="3">
        <v>0</v>
      </c>
      <c r="Q168" s="802">
        <f t="shared" si="15"/>
        <v>0</v>
      </c>
      <c r="R168" s="802">
        <f t="shared" si="16"/>
        <v>0</v>
      </c>
      <c r="S168" s="802">
        <f t="shared" si="17"/>
        <v>0</v>
      </c>
      <c r="T168" s="802">
        <f t="shared" si="18"/>
        <v>0</v>
      </c>
      <c r="U168" s="50">
        <v>0</v>
      </c>
      <c r="V168" s="801" t="str">
        <f t="shared" si="19"/>
        <v>OK</v>
      </c>
      <c r="W168" s="801" t="str">
        <f t="shared" si="12"/>
        <v>OK</v>
      </c>
      <c r="X168" s="801" t="str">
        <f t="shared" si="13"/>
        <v>OK</v>
      </c>
      <c r="Y168" s="801" t="str">
        <f t="shared" si="20"/>
        <v>OK</v>
      </c>
    </row>
    <row r="169" spans="1:25" ht="20.25" customHeight="1">
      <c r="A169" s="32"/>
      <c r="B169" s="32"/>
      <c r="C169" s="884"/>
      <c r="D169" s="884"/>
      <c r="E169" s="883">
        <v>0</v>
      </c>
      <c r="F169" s="883">
        <v>0</v>
      </c>
      <c r="G169" s="883">
        <v>0</v>
      </c>
      <c r="H169" s="3">
        <v>0</v>
      </c>
      <c r="I169" s="3">
        <v>0</v>
      </c>
      <c r="J169" s="3">
        <v>0</v>
      </c>
      <c r="K169" s="3">
        <v>0</v>
      </c>
      <c r="L169" s="883">
        <v>0</v>
      </c>
      <c r="M169" s="3">
        <v>0</v>
      </c>
      <c r="N169" s="3">
        <v>0</v>
      </c>
      <c r="O169" s="786">
        <f t="shared" si="14"/>
        <v>0</v>
      </c>
      <c r="P169" s="3">
        <v>0</v>
      </c>
      <c r="Q169" s="802">
        <f t="shared" si="15"/>
        <v>0</v>
      </c>
      <c r="R169" s="802">
        <f t="shared" si="16"/>
        <v>0</v>
      </c>
      <c r="S169" s="802">
        <f t="shared" si="17"/>
        <v>0</v>
      </c>
      <c r="T169" s="802">
        <f t="shared" si="18"/>
        <v>0</v>
      </c>
      <c r="U169" s="50">
        <v>0</v>
      </c>
      <c r="V169" s="801" t="str">
        <f t="shared" si="19"/>
        <v>OK</v>
      </c>
      <c r="W169" s="801" t="str">
        <f t="shared" si="12"/>
        <v>OK</v>
      </c>
      <c r="X169" s="801" t="str">
        <f t="shared" si="13"/>
        <v>OK</v>
      </c>
      <c r="Y169" s="801" t="str">
        <f t="shared" si="20"/>
        <v>OK</v>
      </c>
    </row>
    <row r="170" spans="1:25" ht="20.25" customHeight="1">
      <c r="A170" s="32"/>
      <c r="B170" s="32"/>
      <c r="C170" s="884"/>
      <c r="D170" s="884"/>
      <c r="E170" s="883">
        <v>0</v>
      </c>
      <c r="F170" s="3">
        <v>0</v>
      </c>
      <c r="G170" s="3">
        <v>0</v>
      </c>
      <c r="H170" s="3">
        <v>0</v>
      </c>
      <c r="I170" s="3">
        <v>0</v>
      </c>
      <c r="J170" s="3">
        <v>0</v>
      </c>
      <c r="K170" s="3">
        <v>0</v>
      </c>
      <c r="L170" s="883">
        <v>0</v>
      </c>
      <c r="M170" s="3">
        <v>0</v>
      </c>
      <c r="N170" s="3">
        <v>0</v>
      </c>
      <c r="O170" s="786">
        <f t="shared" si="14"/>
        <v>0</v>
      </c>
      <c r="P170" s="3">
        <v>0</v>
      </c>
      <c r="Q170" s="802">
        <f t="shared" si="15"/>
        <v>0</v>
      </c>
      <c r="R170" s="802">
        <f t="shared" si="16"/>
        <v>0</v>
      </c>
      <c r="S170" s="802">
        <f t="shared" si="17"/>
        <v>0</v>
      </c>
      <c r="T170" s="802">
        <f t="shared" si="18"/>
        <v>0</v>
      </c>
      <c r="U170" s="50">
        <v>0</v>
      </c>
      <c r="V170" s="801" t="str">
        <f t="shared" si="19"/>
        <v>OK</v>
      </c>
      <c r="W170" s="801" t="str">
        <f t="shared" si="12"/>
        <v>OK</v>
      </c>
      <c r="X170" s="801" t="str">
        <f t="shared" si="13"/>
        <v>OK</v>
      </c>
      <c r="Y170" s="801" t="str">
        <f t="shared" si="20"/>
        <v>OK</v>
      </c>
    </row>
    <row r="171" spans="1:25" ht="20.25" customHeight="1">
      <c r="A171" s="32"/>
      <c r="B171" s="32"/>
      <c r="C171" s="884"/>
      <c r="D171" s="884"/>
      <c r="E171" s="883">
        <v>0</v>
      </c>
      <c r="F171" s="3">
        <v>0</v>
      </c>
      <c r="G171" s="3">
        <v>0</v>
      </c>
      <c r="H171" s="3">
        <v>0</v>
      </c>
      <c r="I171" s="3">
        <v>0</v>
      </c>
      <c r="J171" s="3">
        <v>0</v>
      </c>
      <c r="K171" s="3">
        <v>0</v>
      </c>
      <c r="L171" s="883">
        <v>0</v>
      </c>
      <c r="M171" s="3">
        <v>0</v>
      </c>
      <c r="N171" s="3">
        <v>0</v>
      </c>
      <c r="O171" s="786">
        <f t="shared" si="14"/>
        <v>0</v>
      </c>
      <c r="P171" s="3">
        <v>0</v>
      </c>
      <c r="Q171" s="802">
        <f t="shared" si="15"/>
        <v>0</v>
      </c>
      <c r="R171" s="802">
        <f t="shared" si="16"/>
        <v>0</v>
      </c>
      <c r="S171" s="802">
        <f t="shared" si="17"/>
        <v>0</v>
      </c>
      <c r="T171" s="802">
        <f t="shared" si="18"/>
        <v>0</v>
      </c>
      <c r="U171" s="50">
        <v>0</v>
      </c>
      <c r="V171" s="801" t="str">
        <f t="shared" si="19"/>
        <v>OK</v>
      </c>
      <c r="W171" s="801" t="str">
        <f t="shared" si="12"/>
        <v>OK</v>
      </c>
      <c r="X171" s="801" t="str">
        <f t="shared" si="13"/>
        <v>OK</v>
      </c>
      <c r="Y171" s="801" t="str">
        <f t="shared" si="20"/>
        <v>OK</v>
      </c>
    </row>
    <row r="172" spans="1:25" ht="20.25" customHeight="1">
      <c r="A172" s="32"/>
      <c r="B172" s="32"/>
      <c r="C172" s="884"/>
      <c r="D172" s="884"/>
      <c r="E172" s="883">
        <v>0</v>
      </c>
      <c r="F172" s="3">
        <v>0</v>
      </c>
      <c r="G172" s="3">
        <v>0</v>
      </c>
      <c r="H172" s="3">
        <v>0</v>
      </c>
      <c r="I172" s="3">
        <v>0</v>
      </c>
      <c r="J172" s="3">
        <v>0</v>
      </c>
      <c r="K172" s="3">
        <v>0</v>
      </c>
      <c r="L172" s="883">
        <v>0</v>
      </c>
      <c r="M172" s="3">
        <v>0</v>
      </c>
      <c r="N172" s="3">
        <v>0</v>
      </c>
      <c r="O172" s="786">
        <f t="shared" si="14"/>
        <v>0</v>
      </c>
      <c r="P172" s="3">
        <v>0</v>
      </c>
      <c r="Q172" s="802">
        <f t="shared" si="15"/>
        <v>0</v>
      </c>
      <c r="R172" s="802">
        <f t="shared" si="16"/>
        <v>0</v>
      </c>
      <c r="S172" s="802">
        <f t="shared" si="17"/>
        <v>0</v>
      </c>
      <c r="T172" s="802">
        <f t="shared" si="18"/>
        <v>0</v>
      </c>
      <c r="U172" s="50">
        <v>0</v>
      </c>
      <c r="V172" s="801" t="str">
        <f t="shared" si="19"/>
        <v>OK</v>
      </c>
      <c r="W172" s="801" t="str">
        <f t="shared" si="12"/>
        <v>OK</v>
      </c>
      <c r="X172" s="801" t="str">
        <f t="shared" si="13"/>
        <v>OK</v>
      </c>
      <c r="Y172" s="801" t="str">
        <f t="shared" si="20"/>
        <v>OK</v>
      </c>
    </row>
    <row r="173" spans="1:25" ht="20.25" customHeight="1">
      <c r="A173" s="32"/>
      <c r="B173" s="32"/>
      <c r="C173" s="884"/>
      <c r="D173" s="32"/>
      <c r="E173" s="3">
        <v>0</v>
      </c>
      <c r="F173" s="3">
        <v>0</v>
      </c>
      <c r="G173" s="3">
        <v>0</v>
      </c>
      <c r="H173" s="3">
        <v>0</v>
      </c>
      <c r="I173" s="3">
        <v>0</v>
      </c>
      <c r="J173" s="3">
        <v>0</v>
      </c>
      <c r="K173" s="3">
        <v>0</v>
      </c>
      <c r="L173" s="883">
        <v>0</v>
      </c>
      <c r="M173" s="3">
        <v>0</v>
      </c>
      <c r="N173" s="3">
        <v>0</v>
      </c>
      <c r="O173" s="786">
        <f t="shared" si="14"/>
        <v>0</v>
      </c>
      <c r="P173" s="3">
        <v>0</v>
      </c>
      <c r="Q173" s="802">
        <f t="shared" si="15"/>
        <v>0</v>
      </c>
      <c r="R173" s="802">
        <f t="shared" si="16"/>
        <v>0</v>
      </c>
      <c r="S173" s="802">
        <f t="shared" si="17"/>
        <v>0</v>
      </c>
      <c r="T173" s="802">
        <f t="shared" si="18"/>
        <v>0</v>
      </c>
      <c r="U173" s="50">
        <v>0</v>
      </c>
      <c r="V173" s="801" t="str">
        <f t="shared" si="19"/>
        <v>OK</v>
      </c>
      <c r="W173" s="801" t="str">
        <f t="shared" si="12"/>
        <v>OK</v>
      </c>
      <c r="X173" s="801" t="str">
        <f t="shared" si="13"/>
        <v>OK</v>
      </c>
      <c r="Y173" s="801" t="str">
        <f t="shared" si="20"/>
        <v>OK</v>
      </c>
    </row>
    <row r="174" spans="1:25" ht="20.25" customHeight="1">
      <c r="A174" s="32"/>
      <c r="B174" s="32"/>
      <c r="C174" s="884"/>
      <c r="D174" s="32"/>
      <c r="E174" s="3">
        <v>0</v>
      </c>
      <c r="F174" s="3">
        <v>0</v>
      </c>
      <c r="G174" s="3">
        <v>0</v>
      </c>
      <c r="H174" s="3">
        <v>0</v>
      </c>
      <c r="I174" s="3">
        <v>0</v>
      </c>
      <c r="J174" s="3">
        <v>0</v>
      </c>
      <c r="K174" s="3">
        <v>0</v>
      </c>
      <c r="L174" s="883">
        <v>0</v>
      </c>
      <c r="M174" s="883">
        <v>0</v>
      </c>
      <c r="N174" s="883">
        <v>0</v>
      </c>
      <c r="O174" s="786">
        <f t="shared" si="14"/>
        <v>0</v>
      </c>
      <c r="P174" s="3">
        <v>0</v>
      </c>
      <c r="Q174" s="802">
        <f t="shared" si="15"/>
        <v>0</v>
      </c>
      <c r="R174" s="802">
        <f t="shared" si="16"/>
        <v>0</v>
      </c>
      <c r="S174" s="802">
        <f t="shared" si="17"/>
        <v>0</v>
      </c>
      <c r="T174" s="802">
        <f t="shared" si="18"/>
        <v>0</v>
      </c>
      <c r="U174" s="50">
        <v>0</v>
      </c>
      <c r="V174" s="801" t="str">
        <f t="shared" si="19"/>
        <v>OK</v>
      </c>
      <c r="W174" s="801" t="str">
        <f t="shared" si="12"/>
        <v>OK</v>
      </c>
      <c r="X174" s="801" t="str">
        <f t="shared" si="13"/>
        <v>OK</v>
      </c>
      <c r="Y174" s="801" t="str">
        <f t="shared" si="20"/>
        <v>OK</v>
      </c>
    </row>
    <row r="175" spans="1:25" ht="20.25" customHeight="1">
      <c r="A175" s="32"/>
      <c r="B175" s="32"/>
      <c r="C175" s="884"/>
      <c r="D175" s="32"/>
      <c r="E175" s="3">
        <v>0</v>
      </c>
      <c r="F175" s="3">
        <v>0</v>
      </c>
      <c r="G175" s="3">
        <v>0</v>
      </c>
      <c r="H175" s="3">
        <v>0</v>
      </c>
      <c r="I175" s="3">
        <v>0</v>
      </c>
      <c r="J175" s="3">
        <v>0</v>
      </c>
      <c r="K175" s="3">
        <v>0</v>
      </c>
      <c r="L175" s="883">
        <v>0</v>
      </c>
      <c r="M175" s="883">
        <v>0</v>
      </c>
      <c r="N175" s="883">
        <v>0</v>
      </c>
      <c r="O175" s="786">
        <f t="shared" ref="O175:O195" si="21">+H175+I175+J175-K175-L175</f>
        <v>0</v>
      </c>
      <c r="P175" s="3">
        <v>0</v>
      </c>
      <c r="Q175" s="802">
        <f t="shared" ref="Q175:Q193" si="22">IF(G175=0,0,P175/G175)</f>
        <v>0</v>
      </c>
      <c r="R175" s="802">
        <f t="shared" ref="R175:R195" si="23">IF(SUM(H175:J175)=0,0,P175/SUM(H175:J175))</f>
        <v>0</v>
      </c>
      <c r="S175" s="802">
        <f t="shared" ref="S175:S195" si="24">IF(L175=0,0, N175*100/L175)</f>
        <v>0</v>
      </c>
      <c r="T175" s="802">
        <f t="shared" ref="T175:T194" si="25">IF(G175=0,0,SUM(H175:J175)/G175)</f>
        <v>0</v>
      </c>
      <c r="U175" s="50">
        <v>0</v>
      </c>
      <c r="V175" s="801" t="str">
        <f t="shared" ref="V175:V193" si="26">IF(OR(L175&gt;(M175),(AND(L175=0,M175=0))),"OK","Err")</f>
        <v>OK</v>
      </c>
      <c r="W175" s="801" t="str">
        <f t="shared" ref="W175:W193" si="27">IF(OR(L175&gt;(N175),(AND(L175=0,N175=0))),"OK","Err")</f>
        <v>OK</v>
      </c>
      <c r="X175" s="801" t="str">
        <f t="shared" ref="X175:X193" si="28">IF(O175&gt;=(0),"OK","Err")</f>
        <v>OK</v>
      </c>
      <c r="Y175" s="801" t="str">
        <f t="shared" si="20"/>
        <v>OK</v>
      </c>
    </row>
    <row r="176" spans="1:25" ht="20.25" customHeight="1">
      <c r="A176" s="32"/>
      <c r="B176" s="32"/>
      <c r="C176" s="884"/>
      <c r="D176" s="32"/>
      <c r="E176" s="3">
        <v>0</v>
      </c>
      <c r="F176" s="3">
        <v>0</v>
      </c>
      <c r="G176" s="3">
        <v>0</v>
      </c>
      <c r="H176" s="3">
        <v>0</v>
      </c>
      <c r="I176" s="3">
        <v>0</v>
      </c>
      <c r="J176" s="3">
        <v>0</v>
      </c>
      <c r="K176" s="3">
        <v>0</v>
      </c>
      <c r="L176" s="883">
        <v>0</v>
      </c>
      <c r="M176" s="883">
        <v>0</v>
      </c>
      <c r="N176" s="883">
        <v>0</v>
      </c>
      <c r="O176" s="786">
        <f t="shared" si="21"/>
        <v>0</v>
      </c>
      <c r="P176" s="3">
        <v>0</v>
      </c>
      <c r="Q176" s="802">
        <f t="shared" si="22"/>
        <v>0</v>
      </c>
      <c r="R176" s="802">
        <f t="shared" si="23"/>
        <v>0</v>
      </c>
      <c r="S176" s="802">
        <f t="shared" si="24"/>
        <v>0</v>
      </c>
      <c r="T176" s="802">
        <f t="shared" si="25"/>
        <v>0</v>
      </c>
      <c r="U176" s="50">
        <v>0</v>
      </c>
      <c r="V176" s="801" t="str">
        <f t="shared" si="26"/>
        <v>OK</v>
      </c>
      <c r="W176" s="801" t="str">
        <f t="shared" si="27"/>
        <v>OK</v>
      </c>
      <c r="X176" s="801" t="str">
        <f t="shared" si="28"/>
        <v>OK</v>
      </c>
      <c r="Y176" s="801" t="str">
        <f t="shared" si="20"/>
        <v>OK</v>
      </c>
    </row>
    <row r="177" spans="1:25" ht="20.25" customHeight="1">
      <c r="A177" s="32"/>
      <c r="B177" s="32"/>
      <c r="C177" s="884"/>
      <c r="D177" s="32"/>
      <c r="E177" s="3">
        <v>0</v>
      </c>
      <c r="F177" s="3">
        <v>0</v>
      </c>
      <c r="G177" s="3">
        <v>0</v>
      </c>
      <c r="H177" s="3">
        <v>0</v>
      </c>
      <c r="I177" s="3">
        <v>0</v>
      </c>
      <c r="J177" s="3">
        <v>0</v>
      </c>
      <c r="K177" s="3">
        <v>0</v>
      </c>
      <c r="L177" s="883">
        <v>0</v>
      </c>
      <c r="M177" s="883">
        <v>0</v>
      </c>
      <c r="N177" s="883">
        <v>0</v>
      </c>
      <c r="O177" s="786">
        <f t="shared" si="21"/>
        <v>0</v>
      </c>
      <c r="P177" s="3">
        <v>0</v>
      </c>
      <c r="Q177" s="802">
        <f t="shared" si="22"/>
        <v>0</v>
      </c>
      <c r="R177" s="802">
        <f t="shared" si="23"/>
        <v>0</v>
      </c>
      <c r="S177" s="802">
        <f t="shared" si="24"/>
        <v>0</v>
      </c>
      <c r="T177" s="802">
        <f t="shared" si="25"/>
        <v>0</v>
      </c>
      <c r="U177" s="50">
        <v>0</v>
      </c>
      <c r="V177" s="801" t="str">
        <f t="shared" si="26"/>
        <v>OK</v>
      </c>
      <c r="W177" s="801" t="str">
        <f t="shared" si="27"/>
        <v>OK</v>
      </c>
      <c r="X177" s="801" t="str">
        <f t="shared" si="28"/>
        <v>OK</v>
      </c>
      <c r="Y177" s="801" t="str">
        <f t="shared" si="20"/>
        <v>OK</v>
      </c>
    </row>
    <row r="178" spans="1:25" ht="20.25" customHeight="1">
      <c r="A178" s="32"/>
      <c r="B178" s="32"/>
      <c r="C178" s="884"/>
      <c r="D178" s="32"/>
      <c r="E178" s="3">
        <v>0</v>
      </c>
      <c r="F178" s="3">
        <v>0</v>
      </c>
      <c r="G178" s="3">
        <v>0</v>
      </c>
      <c r="H178" s="3">
        <v>0</v>
      </c>
      <c r="I178" s="3">
        <v>0</v>
      </c>
      <c r="J178" s="3">
        <v>0</v>
      </c>
      <c r="K178" s="3">
        <v>0</v>
      </c>
      <c r="L178" s="883">
        <v>0</v>
      </c>
      <c r="M178" s="3">
        <v>0</v>
      </c>
      <c r="N178" s="3">
        <v>0</v>
      </c>
      <c r="O178" s="786">
        <f t="shared" si="21"/>
        <v>0</v>
      </c>
      <c r="P178" s="3">
        <v>0</v>
      </c>
      <c r="Q178" s="802">
        <f t="shared" si="22"/>
        <v>0</v>
      </c>
      <c r="R178" s="802">
        <f t="shared" si="23"/>
        <v>0</v>
      </c>
      <c r="S178" s="802">
        <f t="shared" si="24"/>
        <v>0</v>
      </c>
      <c r="T178" s="802">
        <f t="shared" si="25"/>
        <v>0</v>
      </c>
      <c r="U178" s="50">
        <v>0</v>
      </c>
      <c r="V178" s="801" t="str">
        <f t="shared" si="26"/>
        <v>OK</v>
      </c>
      <c r="W178" s="801" t="str">
        <f t="shared" si="27"/>
        <v>OK</v>
      </c>
      <c r="X178" s="801" t="str">
        <f t="shared" si="28"/>
        <v>OK</v>
      </c>
      <c r="Y178" s="801" t="str">
        <f t="shared" si="20"/>
        <v>OK</v>
      </c>
    </row>
    <row r="179" spans="1:25" ht="20.25" customHeight="1">
      <c r="A179" s="32"/>
      <c r="B179" s="32"/>
      <c r="C179" s="884"/>
      <c r="D179" s="32"/>
      <c r="E179" s="3">
        <v>0</v>
      </c>
      <c r="F179" s="3">
        <v>0</v>
      </c>
      <c r="G179" s="3">
        <v>0</v>
      </c>
      <c r="H179" s="3">
        <v>0</v>
      </c>
      <c r="I179" s="3">
        <v>0</v>
      </c>
      <c r="J179" s="3">
        <v>0</v>
      </c>
      <c r="K179" s="3">
        <v>0</v>
      </c>
      <c r="L179" s="883">
        <v>0</v>
      </c>
      <c r="M179" s="3">
        <v>0</v>
      </c>
      <c r="N179" s="3">
        <v>0</v>
      </c>
      <c r="O179" s="786">
        <f t="shared" si="21"/>
        <v>0</v>
      </c>
      <c r="P179" s="3">
        <v>0</v>
      </c>
      <c r="Q179" s="802">
        <f t="shared" si="22"/>
        <v>0</v>
      </c>
      <c r="R179" s="802">
        <f t="shared" si="23"/>
        <v>0</v>
      </c>
      <c r="S179" s="802">
        <f t="shared" si="24"/>
        <v>0</v>
      </c>
      <c r="T179" s="802">
        <f t="shared" si="25"/>
        <v>0</v>
      </c>
      <c r="U179" s="50">
        <v>0</v>
      </c>
      <c r="V179" s="801" t="str">
        <f t="shared" si="26"/>
        <v>OK</v>
      </c>
      <c r="W179" s="801" t="str">
        <f t="shared" si="27"/>
        <v>OK</v>
      </c>
      <c r="X179" s="801" t="str">
        <f t="shared" si="28"/>
        <v>OK</v>
      </c>
      <c r="Y179" s="801" t="str">
        <f t="shared" si="20"/>
        <v>OK</v>
      </c>
    </row>
    <row r="180" spans="1:25" ht="20.25" customHeight="1">
      <c r="A180" s="32"/>
      <c r="B180" s="32"/>
      <c r="C180" s="884"/>
      <c r="D180" s="884"/>
      <c r="E180" s="883">
        <v>0</v>
      </c>
      <c r="F180" s="3">
        <v>0</v>
      </c>
      <c r="G180" s="3">
        <v>0</v>
      </c>
      <c r="H180" s="3">
        <v>0</v>
      </c>
      <c r="I180" s="3">
        <v>0</v>
      </c>
      <c r="J180" s="3">
        <v>0</v>
      </c>
      <c r="K180" s="3">
        <v>0</v>
      </c>
      <c r="L180" s="883">
        <v>0</v>
      </c>
      <c r="M180" s="3">
        <v>0</v>
      </c>
      <c r="N180" s="3">
        <v>0</v>
      </c>
      <c r="O180" s="786">
        <f t="shared" si="21"/>
        <v>0</v>
      </c>
      <c r="P180" s="3">
        <v>0</v>
      </c>
      <c r="Q180" s="802">
        <f t="shared" si="22"/>
        <v>0</v>
      </c>
      <c r="R180" s="802">
        <f t="shared" si="23"/>
        <v>0</v>
      </c>
      <c r="S180" s="802">
        <f t="shared" si="24"/>
        <v>0</v>
      </c>
      <c r="T180" s="802">
        <f t="shared" si="25"/>
        <v>0</v>
      </c>
      <c r="U180" s="50">
        <v>0</v>
      </c>
      <c r="V180" s="801" t="str">
        <f t="shared" si="26"/>
        <v>OK</v>
      </c>
      <c r="W180" s="801" t="str">
        <f t="shared" si="27"/>
        <v>OK</v>
      </c>
      <c r="X180" s="801" t="str">
        <f t="shared" si="28"/>
        <v>OK</v>
      </c>
      <c r="Y180" s="801" t="str">
        <f t="shared" si="20"/>
        <v>OK</v>
      </c>
    </row>
    <row r="181" spans="1:25" ht="20.25" customHeight="1">
      <c r="A181" s="32"/>
      <c r="B181" s="32"/>
      <c r="C181" s="884"/>
      <c r="D181" s="32"/>
      <c r="E181" s="3">
        <v>0</v>
      </c>
      <c r="F181" s="3">
        <v>0</v>
      </c>
      <c r="G181" s="3">
        <v>0</v>
      </c>
      <c r="H181" s="3">
        <v>0</v>
      </c>
      <c r="I181" s="3">
        <v>0</v>
      </c>
      <c r="J181" s="3">
        <v>0</v>
      </c>
      <c r="K181" s="3">
        <v>0</v>
      </c>
      <c r="L181" s="883">
        <v>0</v>
      </c>
      <c r="M181" s="3">
        <v>0</v>
      </c>
      <c r="N181" s="3">
        <v>0</v>
      </c>
      <c r="O181" s="786">
        <f t="shared" si="21"/>
        <v>0</v>
      </c>
      <c r="P181" s="3">
        <v>0</v>
      </c>
      <c r="Q181" s="802">
        <f t="shared" si="22"/>
        <v>0</v>
      </c>
      <c r="R181" s="802">
        <f t="shared" si="23"/>
        <v>0</v>
      </c>
      <c r="S181" s="802">
        <f t="shared" si="24"/>
        <v>0</v>
      </c>
      <c r="T181" s="802">
        <f t="shared" si="25"/>
        <v>0</v>
      </c>
      <c r="U181" s="50">
        <v>0</v>
      </c>
      <c r="V181" s="801" t="str">
        <f t="shared" si="26"/>
        <v>OK</v>
      </c>
      <c r="W181" s="801" t="str">
        <f t="shared" si="27"/>
        <v>OK</v>
      </c>
      <c r="X181" s="801" t="str">
        <f t="shared" si="28"/>
        <v>OK</v>
      </c>
      <c r="Y181" s="801" t="str">
        <f t="shared" si="20"/>
        <v>OK</v>
      </c>
    </row>
    <row r="182" spans="1:25" ht="20.25" customHeight="1">
      <c r="A182" s="32"/>
      <c r="B182" s="32"/>
      <c r="C182" s="884"/>
      <c r="D182" s="884"/>
      <c r="E182" s="883">
        <v>0</v>
      </c>
      <c r="F182" s="3">
        <v>0</v>
      </c>
      <c r="G182" s="3">
        <v>0</v>
      </c>
      <c r="H182" s="3">
        <v>0</v>
      </c>
      <c r="I182" s="3">
        <v>0</v>
      </c>
      <c r="J182" s="3">
        <v>0</v>
      </c>
      <c r="K182" s="3">
        <v>0</v>
      </c>
      <c r="L182" s="883">
        <v>0</v>
      </c>
      <c r="M182" s="3">
        <v>0</v>
      </c>
      <c r="N182" s="3">
        <v>0</v>
      </c>
      <c r="O182" s="786">
        <f t="shared" si="21"/>
        <v>0</v>
      </c>
      <c r="P182" s="3">
        <v>0</v>
      </c>
      <c r="Q182" s="802">
        <f t="shared" si="22"/>
        <v>0</v>
      </c>
      <c r="R182" s="802">
        <f t="shared" si="23"/>
        <v>0</v>
      </c>
      <c r="S182" s="802">
        <f t="shared" si="24"/>
        <v>0</v>
      </c>
      <c r="T182" s="802">
        <f t="shared" si="25"/>
        <v>0</v>
      </c>
      <c r="U182" s="50">
        <v>0</v>
      </c>
      <c r="V182" s="801" t="str">
        <f t="shared" si="26"/>
        <v>OK</v>
      </c>
      <c r="W182" s="801" t="str">
        <f t="shared" si="27"/>
        <v>OK</v>
      </c>
      <c r="X182" s="801" t="str">
        <f t="shared" si="28"/>
        <v>OK</v>
      </c>
      <c r="Y182" s="801" t="str">
        <f t="shared" si="20"/>
        <v>OK</v>
      </c>
    </row>
    <row r="183" spans="1:25" ht="20.25" customHeight="1">
      <c r="A183" s="32"/>
      <c r="B183" s="32"/>
      <c r="C183" s="884"/>
      <c r="D183" s="32"/>
      <c r="E183" s="3">
        <v>0</v>
      </c>
      <c r="F183" s="3">
        <v>0</v>
      </c>
      <c r="G183" s="3">
        <v>0</v>
      </c>
      <c r="H183" s="3">
        <v>0</v>
      </c>
      <c r="I183" s="3">
        <v>0</v>
      </c>
      <c r="J183" s="3">
        <v>0</v>
      </c>
      <c r="K183" s="3">
        <v>0</v>
      </c>
      <c r="L183" s="883">
        <v>0</v>
      </c>
      <c r="M183" s="3">
        <v>0</v>
      </c>
      <c r="N183" s="3">
        <v>0</v>
      </c>
      <c r="O183" s="786">
        <f t="shared" si="21"/>
        <v>0</v>
      </c>
      <c r="P183" s="3">
        <v>0</v>
      </c>
      <c r="Q183" s="802">
        <f t="shared" si="22"/>
        <v>0</v>
      </c>
      <c r="R183" s="802">
        <f t="shared" si="23"/>
        <v>0</v>
      </c>
      <c r="S183" s="802">
        <f t="shared" si="24"/>
        <v>0</v>
      </c>
      <c r="T183" s="802">
        <f t="shared" si="25"/>
        <v>0</v>
      </c>
      <c r="U183" s="50">
        <v>0</v>
      </c>
      <c r="V183" s="801" t="str">
        <f t="shared" si="26"/>
        <v>OK</v>
      </c>
      <c r="W183" s="801" t="str">
        <f t="shared" si="27"/>
        <v>OK</v>
      </c>
      <c r="X183" s="801" t="str">
        <f t="shared" si="28"/>
        <v>OK</v>
      </c>
      <c r="Y183" s="801" t="str">
        <f t="shared" si="20"/>
        <v>OK</v>
      </c>
    </row>
    <row r="184" spans="1:25" ht="20.25" customHeight="1">
      <c r="A184" s="32"/>
      <c r="B184" s="32"/>
      <c r="C184" s="884"/>
      <c r="D184" s="32"/>
      <c r="E184" s="3">
        <v>0</v>
      </c>
      <c r="F184" s="3">
        <v>0</v>
      </c>
      <c r="G184" s="3">
        <v>0</v>
      </c>
      <c r="H184" s="3">
        <v>0</v>
      </c>
      <c r="I184" s="3">
        <v>0</v>
      </c>
      <c r="J184" s="3">
        <v>0</v>
      </c>
      <c r="K184" s="3">
        <v>0</v>
      </c>
      <c r="L184" s="883">
        <v>0</v>
      </c>
      <c r="M184" s="3">
        <v>0</v>
      </c>
      <c r="N184" s="3">
        <v>0</v>
      </c>
      <c r="O184" s="786">
        <f t="shared" si="21"/>
        <v>0</v>
      </c>
      <c r="P184" s="3">
        <v>0</v>
      </c>
      <c r="Q184" s="802">
        <f t="shared" si="22"/>
        <v>0</v>
      </c>
      <c r="R184" s="802">
        <f t="shared" si="23"/>
        <v>0</v>
      </c>
      <c r="S184" s="802">
        <f t="shared" si="24"/>
        <v>0</v>
      </c>
      <c r="T184" s="802">
        <f t="shared" si="25"/>
        <v>0</v>
      </c>
      <c r="U184" s="50">
        <v>0</v>
      </c>
      <c r="V184" s="801" t="str">
        <f t="shared" si="26"/>
        <v>OK</v>
      </c>
      <c r="W184" s="801" t="str">
        <f t="shared" si="27"/>
        <v>OK</v>
      </c>
      <c r="X184" s="801" t="str">
        <f t="shared" si="28"/>
        <v>OK</v>
      </c>
      <c r="Y184" s="801" t="str">
        <f t="shared" si="20"/>
        <v>OK</v>
      </c>
    </row>
    <row r="185" spans="1:25" ht="20.25" customHeight="1">
      <c r="A185" s="32"/>
      <c r="B185" s="32"/>
      <c r="C185" s="884"/>
      <c r="D185" s="32"/>
      <c r="E185" s="3">
        <v>0</v>
      </c>
      <c r="F185" s="3">
        <v>0</v>
      </c>
      <c r="G185" s="3">
        <v>0</v>
      </c>
      <c r="H185" s="3">
        <v>0</v>
      </c>
      <c r="I185" s="3">
        <v>0</v>
      </c>
      <c r="J185" s="3">
        <v>0</v>
      </c>
      <c r="K185" s="3">
        <v>0</v>
      </c>
      <c r="L185" s="883">
        <v>0</v>
      </c>
      <c r="M185" s="3">
        <v>0</v>
      </c>
      <c r="N185" s="3">
        <v>0</v>
      </c>
      <c r="O185" s="786">
        <f t="shared" si="21"/>
        <v>0</v>
      </c>
      <c r="P185" s="3">
        <v>0</v>
      </c>
      <c r="Q185" s="802">
        <f t="shared" si="22"/>
        <v>0</v>
      </c>
      <c r="R185" s="802">
        <f t="shared" si="23"/>
        <v>0</v>
      </c>
      <c r="S185" s="802">
        <f t="shared" si="24"/>
        <v>0</v>
      </c>
      <c r="T185" s="802">
        <f t="shared" si="25"/>
        <v>0</v>
      </c>
      <c r="U185" s="50">
        <v>0</v>
      </c>
      <c r="V185" s="801" t="str">
        <f t="shared" si="26"/>
        <v>OK</v>
      </c>
      <c r="W185" s="801" t="str">
        <f t="shared" si="27"/>
        <v>OK</v>
      </c>
      <c r="X185" s="801" t="str">
        <f t="shared" si="28"/>
        <v>OK</v>
      </c>
      <c r="Y185" s="801" t="str">
        <f t="shared" si="20"/>
        <v>OK</v>
      </c>
    </row>
    <row r="186" spans="1:25" ht="20.25" customHeight="1">
      <c r="A186" s="32"/>
      <c r="B186" s="32"/>
      <c r="C186" s="884"/>
      <c r="D186" s="32"/>
      <c r="E186" s="3">
        <v>0</v>
      </c>
      <c r="F186" s="3">
        <v>0</v>
      </c>
      <c r="G186" s="3">
        <v>0</v>
      </c>
      <c r="H186" s="3">
        <v>0</v>
      </c>
      <c r="I186" s="3">
        <v>0</v>
      </c>
      <c r="J186" s="3">
        <v>0</v>
      </c>
      <c r="K186" s="3">
        <v>0</v>
      </c>
      <c r="L186" s="883">
        <v>0</v>
      </c>
      <c r="M186" s="3">
        <v>0</v>
      </c>
      <c r="N186" s="3">
        <v>0</v>
      </c>
      <c r="O186" s="786">
        <f t="shared" si="21"/>
        <v>0</v>
      </c>
      <c r="P186" s="3">
        <v>0</v>
      </c>
      <c r="Q186" s="802">
        <f t="shared" si="22"/>
        <v>0</v>
      </c>
      <c r="R186" s="802">
        <f t="shared" si="23"/>
        <v>0</v>
      </c>
      <c r="S186" s="802">
        <f t="shared" si="24"/>
        <v>0</v>
      </c>
      <c r="T186" s="802">
        <f t="shared" si="25"/>
        <v>0</v>
      </c>
      <c r="U186" s="50">
        <v>0</v>
      </c>
      <c r="V186" s="801" t="str">
        <f t="shared" si="26"/>
        <v>OK</v>
      </c>
      <c r="W186" s="801" t="str">
        <f t="shared" si="27"/>
        <v>OK</v>
      </c>
      <c r="X186" s="801" t="str">
        <f t="shared" si="28"/>
        <v>OK</v>
      </c>
      <c r="Y186" s="801" t="str">
        <f t="shared" si="20"/>
        <v>OK</v>
      </c>
    </row>
    <row r="187" spans="1:25" ht="20.25" customHeight="1">
      <c r="A187" s="32"/>
      <c r="B187" s="32"/>
      <c r="C187" s="884"/>
      <c r="D187" s="32"/>
      <c r="E187" s="3">
        <v>0</v>
      </c>
      <c r="F187" s="3">
        <v>0</v>
      </c>
      <c r="G187" s="3">
        <v>0</v>
      </c>
      <c r="H187" s="3">
        <v>0</v>
      </c>
      <c r="I187" s="3">
        <v>0</v>
      </c>
      <c r="J187" s="3">
        <v>0</v>
      </c>
      <c r="K187" s="3">
        <v>0</v>
      </c>
      <c r="L187" s="883">
        <v>0</v>
      </c>
      <c r="M187" s="3">
        <v>0</v>
      </c>
      <c r="N187" s="3">
        <v>0</v>
      </c>
      <c r="O187" s="786">
        <f t="shared" si="21"/>
        <v>0</v>
      </c>
      <c r="P187" s="3">
        <v>0</v>
      </c>
      <c r="Q187" s="802">
        <f t="shared" si="22"/>
        <v>0</v>
      </c>
      <c r="R187" s="802">
        <f t="shared" si="23"/>
        <v>0</v>
      </c>
      <c r="S187" s="802">
        <f t="shared" si="24"/>
        <v>0</v>
      </c>
      <c r="T187" s="802">
        <f t="shared" si="25"/>
        <v>0</v>
      </c>
      <c r="U187" s="50">
        <v>0</v>
      </c>
      <c r="V187" s="801" t="str">
        <f t="shared" si="26"/>
        <v>OK</v>
      </c>
      <c r="W187" s="801" t="str">
        <f t="shared" si="27"/>
        <v>OK</v>
      </c>
      <c r="X187" s="801" t="str">
        <f t="shared" si="28"/>
        <v>OK</v>
      </c>
      <c r="Y187" s="801" t="str">
        <f t="shared" si="20"/>
        <v>OK</v>
      </c>
    </row>
    <row r="188" spans="1:25" ht="20.25" customHeight="1">
      <c r="A188" s="32"/>
      <c r="B188" s="32"/>
      <c r="C188" s="884"/>
      <c r="D188" s="32"/>
      <c r="E188" s="3">
        <v>0</v>
      </c>
      <c r="F188" s="3">
        <v>0</v>
      </c>
      <c r="G188" s="3">
        <v>0</v>
      </c>
      <c r="H188" s="3">
        <v>0</v>
      </c>
      <c r="I188" s="3">
        <v>0</v>
      </c>
      <c r="J188" s="3">
        <v>0</v>
      </c>
      <c r="K188" s="3">
        <v>0</v>
      </c>
      <c r="L188" s="883">
        <v>0</v>
      </c>
      <c r="M188" s="3">
        <v>0</v>
      </c>
      <c r="N188" s="3">
        <v>0</v>
      </c>
      <c r="O188" s="786">
        <f t="shared" si="21"/>
        <v>0</v>
      </c>
      <c r="P188" s="3">
        <v>0</v>
      </c>
      <c r="Q188" s="802">
        <f t="shared" si="22"/>
        <v>0</v>
      </c>
      <c r="R188" s="802">
        <f t="shared" si="23"/>
        <v>0</v>
      </c>
      <c r="S188" s="802">
        <f t="shared" si="24"/>
        <v>0</v>
      </c>
      <c r="T188" s="802">
        <f t="shared" si="25"/>
        <v>0</v>
      </c>
      <c r="U188" s="50">
        <v>0</v>
      </c>
      <c r="V188" s="801" t="str">
        <f t="shared" si="26"/>
        <v>OK</v>
      </c>
      <c r="W188" s="801" t="str">
        <f t="shared" si="27"/>
        <v>OK</v>
      </c>
      <c r="X188" s="801" t="str">
        <f t="shared" si="28"/>
        <v>OK</v>
      </c>
      <c r="Y188" s="801" t="str">
        <f t="shared" si="20"/>
        <v>OK</v>
      </c>
    </row>
    <row r="189" spans="1:25" ht="20.25" customHeight="1">
      <c r="A189" s="32"/>
      <c r="B189" s="32"/>
      <c r="C189" s="884"/>
      <c r="D189" s="32"/>
      <c r="E189" s="3">
        <v>0</v>
      </c>
      <c r="F189" s="3">
        <v>0</v>
      </c>
      <c r="G189" s="3">
        <v>0</v>
      </c>
      <c r="H189" s="3">
        <v>0</v>
      </c>
      <c r="I189" s="3">
        <v>0</v>
      </c>
      <c r="J189" s="3">
        <v>0</v>
      </c>
      <c r="K189" s="3">
        <v>0</v>
      </c>
      <c r="L189" s="883">
        <v>0</v>
      </c>
      <c r="M189" s="3">
        <v>0</v>
      </c>
      <c r="N189" s="3">
        <v>0</v>
      </c>
      <c r="O189" s="786">
        <f t="shared" si="21"/>
        <v>0</v>
      </c>
      <c r="P189" s="3">
        <v>0</v>
      </c>
      <c r="Q189" s="802">
        <f t="shared" si="22"/>
        <v>0</v>
      </c>
      <c r="R189" s="802">
        <f t="shared" si="23"/>
        <v>0</v>
      </c>
      <c r="S189" s="802">
        <f t="shared" si="24"/>
        <v>0</v>
      </c>
      <c r="T189" s="802">
        <f t="shared" si="25"/>
        <v>0</v>
      </c>
      <c r="U189" s="50">
        <v>0</v>
      </c>
      <c r="V189" s="801" t="str">
        <f t="shared" si="26"/>
        <v>OK</v>
      </c>
      <c r="W189" s="801" t="str">
        <f t="shared" si="27"/>
        <v>OK</v>
      </c>
      <c r="X189" s="801" t="str">
        <f t="shared" si="28"/>
        <v>OK</v>
      </c>
      <c r="Y189" s="801" t="str">
        <f t="shared" si="20"/>
        <v>OK</v>
      </c>
    </row>
    <row r="190" spans="1:25" ht="20.25" customHeight="1">
      <c r="A190" s="32"/>
      <c r="B190" s="32"/>
      <c r="C190" s="32"/>
      <c r="D190" s="32"/>
      <c r="E190" s="3">
        <v>0</v>
      </c>
      <c r="F190" s="3">
        <v>0</v>
      </c>
      <c r="G190" s="3">
        <v>0</v>
      </c>
      <c r="H190" s="3">
        <v>0</v>
      </c>
      <c r="I190" s="3">
        <v>0</v>
      </c>
      <c r="J190" s="3">
        <v>0</v>
      </c>
      <c r="K190" s="3">
        <v>0</v>
      </c>
      <c r="L190" s="3">
        <v>0</v>
      </c>
      <c r="M190" s="3">
        <v>0</v>
      </c>
      <c r="N190" s="3">
        <v>0</v>
      </c>
      <c r="O190" s="786">
        <f t="shared" si="21"/>
        <v>0</v>
      </c>
      <c r="P190" s="3">
        <v>0</v>
      </c>
      <c r="Q190" s="802">
        <f t="shared" si="22"/>
        <v>0</v>
      </c>
      <c r="R190" s="802">
        <f t="shared" si="23"/>
        <v>0</v>
      </c>
      <c r="S190" s="802">
        <f t="shared" si="24"/>
        <v>0</v>
      </c>
      <c r="T190" s="802">
        <f t="shared" si="25"/>
        <v>0</v>
      </c>
      <c r="U190" s="50">
        <v>0</v>
      </c>
      <c r="V190" s="801" t="str">
        <f t="shared" si="26"/>
        <v>OK</v>
      </c>
      <c r="W190" s="801" t="str">
        <f t="shared" si="27"/>
        <v>OK</v>
      </c>
      <c r="X190" s="801" t="str">
        <f t="shared" si="28"/>
        <v>OK</v>
      </c>
      <c r="Y190" s="801" t="str">
        <f t="shared" si="20"/>
        <v>OK</v>
      </c>
    </row>
    <row r="191" spans="1:25" ht="20.25" customHeight="1">
      <c r="A191" s="32"/>
      <c r="B191" s="32"/>
      <c r="C191" s="32"/>
      <c r="D191" s="32"/>
      <c r="E191" s="3">
        <v>0</v>
      </c>
      <c r="F191" s="3">
        <v>0</v>
      </c>
      <c r="G191" s="3">
        <v>0</v>
      </c>
      <c r="H191" s="3">
        <v>0</v>
      </c>
      <c r="I191" s="3">
        <v>0</v>
      </c>
      <c r="J191" s="3">
        <v>0</v>
      </c>
      <c r="K191" s="3">
        <v>0</v>
      </c>
      <c r="L191" s="3">
        <v>0</v>
      </c>
      <c r="M191" s="3">
        <v>0</v>
      </c>
      <c r="N191" s="3">
        <v>0</v>
      </c>
      <c r="O191" s="786">
        <f t="shared" si="21"/>
        <v>0</v>
      </c>
      <c r="P191" s="3">
        <v>0</v>
      </c>
      <c r="Q191" s="802">
        <f t="shared" si="22"/>
        <v>0</v>
      </c>
      <c r="R191" s="802">
        <f t="shared" si="23"/>
        <v>0</v>
      </c>
      <c r="S191" s="802">
        <f t="shared" si="24"/>
        <v>0</v>
      </c>
      <c r="T191" s="802">
        <f t="shared" si="25"/>
        <v>0</v>
      </c>
      <c r="U191" s="50">
        <v>0</v>
      </c>
      <c r="V191" s="801" t="str">
        <f t="shared" si="26"/>
        <v>OK</v>
      </c>
      <c r="W191" s="801" t="str">
        <f t="shared" si="27"/>
        <v>OK</v>
      </c>
      <c r="X191" s="801" t="str">
        <f t="shared" si="28"/>
        <v>OK</v>
      </c>
      <c r="Y191" s="801" t="str">
        <f t="shared" si="20"/>
        <v>OK</v>
      </c>
    </row>
    <row r="192" spans="1:25" ht="20.25" customHeight="1">
      <c r="A192" s="32"/>
      <c r="B192" s="32"/>
      <c r="C192" s="32"/>
      <c r="D192" s="32"/>
      <c r="E192" s="3">
        <v>0</v>
      </c>
      <c r="F192" s="3">
        <v>0</v>
      </c>
      <c r="G192" s="3">
        <v>0</v>
      </c>
      <c r="H192" s="3">
        <v>0</v>
      </c>
      <c r="I192" s="3">
        <v>0</v>
      </c>
      <c r="J192" s="3">
        <v>0</v>
      </c>
      <c r="K192" s="3">
        <v>0</v>
      </c>
      <c r="L192" s="3">
        <v>0</v>
      </c>
      <c r="M192" s="3">
        <v>0</v>
      </c>
      <c r="N192" s="3">
        <v>0</v>
      </c>
      <c r="O192" s="786">
        <f t="shared" si="21"/>
        <v>0</v>
      </c>
      <c r="P192" s="3">
        <v>0</v>
      </c>
      <c r="Q192" s="802">
        <f t="shared" si="22"/>
        <v>0</v>
      </c>
      <c r="R192" s="802">
        <f t="shared" si="23"/>
        <v>0</v>
      </c>
      <c r="S192" s="802">
        <f t="shared" si="24"/>
        <v>0</v>
      </c>
      <c r="T192" s="802">
        <f t="shared" si="25"/>
        <v>0</v>
      </c>
      <c r="U192" s="50">
        <v>0</v>
      </c>
      <c r="V192" s="801" t="str">
        <f t="shared" si="26"/>
        <v>OK</v>
      </c>
      <c r="W192" s="801" t="str">
        <f t="shared" si="27"/>
        <v>OK</v>
      </c>
      <c r="X192" s="801" t="str">
        <f t="shared" si="28"/>
        <v>OK</v>
      </c>
      <c r="Y192" s="801" t="str">
        <f t="shared" si="20"/>
        <v>OK</v>
      </c>
    </row>
    <row r="193" spans="1:25" ht="20.25" customHeight="1">
      <c r="A193" s="32"/>
      <c r="B193" s="32"/>
      <c r="C193" s="32"/>
      <c r="D193" s="32"/>
      <c r="E193" s="3">
        <v>0</v>
      </c>
      <c r="F193" s="3">
        <v>0</v>
      </c>
      <c r="G193" s="3">
        <v>0</v>
      </c>
      <c r="H193" s="3">
        <v>0</v>
      </c>
      <c r="I193" s="3">
        <v>0</v>
      </c>
      <c r="J193" s="3">
        <v>0</v>
      </c>
      <c r="K193" s="3">
        <v>0</v>
      </c>
      <c r="L193" s="3">
        <v>0</v>
      </c>
      <c r="M193" s="3">
        <v>0</v>
      </c>
      <c r="N193" s="3">
        <v>0</v>
      </c>
      <c r="O193" s="786">
        <f t="shared" si="21"/>
        <v>0</v>
      </c>
      <c r="P193" s="3">
        <v>0</v>
      </c>
      <c r="Q193" s="802">
        <f t="shared" si="22"/>
        <v>0</v>
      </c>
      <c r="R193" s="802">
        <f t="shared" si="23"/>
        <v>0</v>
      </c>
      <c r="S193" s="802">
        <f t="shared" si="24"/>
        <v>0</v>
      </c>
      <c r="T193" s="802">
        <f t="shared" si="25"/>
        <v>0</v>
      </c>
      <c r="U193" s="50">
        <v>0</v>
      </c>
      <c r="V193" s="801" t="str">
        <f t="shared" si="26"/>
        <v>OK</v>
      </c>
      <c r="W193" s="801" t="str">
        <f t="shared" si="27"/>
        <v>OK</v>
      </c>
      <c r="X193" s="801" t="str">
        <f t="shared" si="28"/>
        <v>OK</v>
      </c>
      <c r="Y193" s="801" t="str">
        <f t="shared" si="20"/>
        <v>OK</v>
      </c>
    </row>
    <row r="194" spans="1:25" ht="20.25" customHeight="1">
      <c r="A194" s="32"/>
      <c r="B194" s="32"/>
      <c r="C194" s="32"/>
      <c r="D194" s="32"/>
      <c r="E194" s="3">
        <v>0</v>
      </c>
      <c r="F194" s="3">
        <v>0</v>
      </c>
      <c r="G194" s="3">
        <v>0</v>
      </c>
      <c r="H194" s="3">
        <v>0</v>
      </c>
      <c r="I194" s="3">
        <v>0</v>
      </c>
      <c r="J194" s="3">
        <v>0</v>
      </c>
      <c r="K194" s="3">
        <v>0</v>
      </c>
      <c r="L194" s="3">
        <v>0</v>
      </c>
      <c r="M194" s="3">
        <v>0</v>
      </c>
      <c r="N194" s="3">
        <v>0</v>
      </c>
      <c r="O194" s="786">
        <f t="shared" si="21"/>
        <v>0</v>
      </c>
      <c r="P194" s="3">
        <v>0</v>
      </c>
      <c r="Q194" s="802">
        <f t="shared" ref="Q194:Q225" si="29">IF(G194=0,0,P194/G194)</f>
        <v>0</v>
      </c>
      <c r="R194" s="802">
        <f t="shared" si="23"/>
        <v>0</v>
      </c>
      <c r="S194" s="802">
        <f t="shared" si="24"/>
        <v>0</v>
      </c>
      <c r="T194" s="802">
        <f t="shared" si="25"/>
        <v>0</v>
      </c>
      <c r="U194" s="50">
        <v>0</v>
      </c>
      <c r="V194" s="801" t="str">
        <f t="shared" ref="V194:V225" si="30">IF(OR(L194&gt;(M194),(AND(L194=0,M194=0))),"OK","Err")</f>
        <v>OK</v>
      </c>
      <c r="W194" s="801" t="str">
        <f t="shared" ref="W194:W225" si="31">IF(OR(L194&gt;(N194),(AND(L194=0,N194=0))),"OK","Err")</f>
        <v>OK</v>
      </c>
      <c r="X194" s="801" t="str">
        <f t="shared" ref="X194:X225" si="32">IF(O194&gt;=(0),"OK","Err")</f>
        <v>OK</v>
      </c>
      <c r="Y194" s="801" t="str">
        <f t="shared" si="20"/>
        <v>OK</v>
      </c>
    </row>
    <row r="195" spans="1:25" ht="20.25" customHeight="1">
      <c r="A195" s="32"/>
      <c r="B195" s="32"/>
      <c r="C195" s="884"/>
      <c r="D195" s="884"/>
      <c r="E195" s="883">
        <v>0</v>
      </c>
      <c r="F195" s="883">
        <v>0</v>
      </c>
      <c r="G195" s="883">
        <v>0</v>
      </c>
      <c r="H195" s="883">
        <v>0</v>
      </c>
      <c r="I195" s="883">
        <v>0</v>
      </c>
      <c r="J195" s="883">
        <v>0</v>
      </c>
      <c r="K195" s="3">
        <v>0</v>
      </c>
      <c r="L195" s="3">
        <v>0</v>
      </c>
      <c r="M195" s="3">
        <v>0</v>
      </c>
      <c r="N195" s="3">
        <v>0</v>
      </c>
      <c r="O195" s="786">
        <f t="shared" si="21"/>
        <v>0</v>
      </c>
      <c r="P195" s="3">
        <v>0</v>
      </c>
      <c r="Q195" s="802">
        <f t="shared" si="29"/>
        <v>0</v>
      </c>
      <c r="R195" s="802">
        <f t="shared" si="23"/>
        <v>0</v>
      </c>
      <c r="S195" s="802">
        <f t="shared" si="24"/>
        <v>0</v>
      </c>
      <c r="T195" s="802">
        <f t="shared" ref="T195:T226" si="33">IF(G195=0,0,SUM(H195:J195)/G195)</f>
        <v>0</v>
      </c>
      <c r="U195" s="50">
        <v>0</v>
      </c>
      <c r="V195" s="801" t="str">
        <f t="shared" si="30"/>
        <v>OK</v>
      </c>
      <c r="W195" s="801" t="str">
        <f t="shared" si="31"/>
        <v>OK</v>
      </c>
      <c r="X195" s="801" t="str">
        <f t="shared" si="32"/>
        <v>OK</v>
      </c>
      <c r="Y195" s="801" t="str">
        <f t="shared" si="20"/>
        <v>OK</v>
      </c>
    </row>
    <row r="196" spans="1:25" ht="20.25" customHeight="1">
      <c r="A196" s="32"/>
      <c r="B196" s="32"/>
      <c r="C196" s="32"/>
      <c r="D196" s="32"/>
      <c r="E196" s="3">
        <v>0</v>
      </c>
      <c r="F196" s="3">
        <v>0</v>
      </c>
      <c r="G196" s="3">
        <v>0</v>
      </c>
      <c r="H196" s="3">
        <v>0</v>
      </c>
      <c r="I196" s="3">
        <v>0</v>
      </c>
      <c r="J196" s="3">
        <v>0</v>
      </c>
      <c r="K196" s="3">
        <v>0</v>
      </c>
      <c r="L196" s="3">
        <v>0</v>
      </c>
      <c r="M196" s="3">
        <v>0</v>
      </c>
      <c r="N196" s="3">
        <v>0</v>
      </c>
      <c r="O196" s="786">
        <f t="shared" ref="O196:O259" si="34">+H196+I196+J196-K196-L196</f>
        <v>0</v>
      </c>
      <c r="P196" s="3">
        <v>0</v>
      </c>
      <c r="Q196" s="802">
        <f t="shared" si="29"/>
        <v>0</v>
      </c>
      <c r="R196" s="802">
        <f t="shared" ref="R196:R259" si="35">IF(SUM(H196:J196)=0,0,P196/SUM(H196:J196))</f>
        <v>0</v>
      </c>
      <c r="S196" s="802">
        <f t="shared" ref="S196:S259" si="36">IF(L196=0,0, N196*100/L196)</f>
        <v>0</v>
      </c>
      <c r="T196" s="802">
        <f t="shared" si="33"/>
        <v>0</v>
      </c>
      <c r="U196" s="50">
        <v>0</v>
      </c>
      <c r="V196" s="801" t="str">
        <f t="shared" si="30"/>
        <v>OK</v>
      </c>
      <c r="W196" s="801" t="str">
        <f t="shared" si="31"/>
        <v>OK</v>
      </c>
      <c r="X196" s="801" t="str">
        <f t="shared" si="32"/>
        <v>OK</v>
      </c>
      <c r="Y196" s="801" t="str">
        <f t="shared" ref="Y196:Y259" si="37">IF(AND(LEN(A196)=0,LEN(A197)&gt;0),"Err","OK")</f>
        <v>OK</v>
      </c>
    </row>
    <row r="197" spans="1:25" ht="20.25" customHeight="1">
      <c r="A197" s="32"/>
      <c r="B197" s="32"/>
      <c r="C197" s="32"/>
      <c r="D197" s="32"/>
      <c r="E197" s="3">
        <v>0</v>
      </c>
      <c r="F197" s="3">
        <v>0</v>
      </c>
      <c r="G197" s="3">
        <v>0</v>
      </c>
      <c r="H197" s="3">
        <v>0</v>
      </c>
      <c r="I197" s="3">
        <v>0</v>
      </c>
      <c r="J197" s="3">
        <v>0</v>
      </c>
      <c r="K197" s="3">
        <v>0</v>
      </c>
      <c r="L197" s="3">
        <v>0</v>
      </c>
      <c r="M197" s="3">
        <v>0</v>
      </c>
      <c r="N197" s="3">
        <v>0</v>
      </c>
      <c r="O197" s="786">
        <f t="shared" si="34"/>
        <v>0</v>
      </c>
      <c r="P197" s="3">
        <v>0</v>
      </c>
      <c r="Q197" s="802">
        <f t="shared" si="29"/>
        <v>0</v>
      </c>
      <c r="R197" s="802">
        <f t="shared" si="35"/>
        <v>0</v>
      </c>
      <c r="S197" s="802">
        <f t="shared" si="36"/>
        <v>0</v>
      </c>
      <c r="T197" s="802">
        <f t="shared" si="33"/>
        <v>0</v>
      </c>
      <c r="U197" s="50">
        <v>0</v>
      </c>
      <c r="V197" s="801" t="str">
        <f t="shared" si="30"/>
        <v>OK</v>
      </c>
      <c r="W197" s="801" t="str">
        <f t="shared" si="31"/>
        <v>OK</v>
      </c>
      <c r="X197" s="801" t="str">
        <f t="shared" si="32"/>
        <v>OK</v>
      </c>
      <c r="Y197" s="801" t="str">
        <f t="shared" si="37"/>
        <v>OK</v>
      </c>
    </row>
    <row r="198" spans="1:25" ht="20.25" customHeight="1">
      <c r="A198" s="32"/>
      <c r="B198" s="32"/>
      <c r="C198" s="32"/>
      <c r="D198" s="32"/>
      <c r="E198" s="3">
        <v>0</v>
      </c>
      <c r="F198" s="3">
        <v>0</v>
      </c>
      <c r="G198" s="3">
        <v>0</v>
      </c>
      <c r="H198" s="3">
        <v>0</v>
      </c>
      <c r="I198" s="3">
        <v>0</v>
      </c>
      <c r="J198" s="3">
        <v>0</v>
      </c>
      <c r="K198" s="3">
        <v>0</v>
      </c>
      <c r="L198" s="3">
        <v>0</v>
      </c>
      <c r="M198" s="3">
        <v>0</v>
      </c>
      <c r="N198" s="3">
        <v>0</v>
      </c>
      <c r="O198" s="786">
        <f t="shared" si="34"/>
        <v>0</v>
      </c>
      <c r="P198" s="3">
        <v>0</v>
      </c>
      <c r="Q198" s="802">
        <f t="shared" si="29"/>
        <v>0</v>
      </c>
      <c r="R198" s="802">
        <f t="shared" si="35"/>
        <v>0</v>
      </c>
      <c r="S198" s="802">
        <f t="shared" si="36"/>
        <v>0</v>
      </c>
      <c r="T198" s="802">
        <f t="shared" si="33"/>
        <v>0</v>
      </c>
      <c r="U198" s="50">
        <v>0</v>
      </c>
      <c r="V198" s="801" t="str">
        <f t="shared" si="30"/>
        <v>OK</v>
      </c>
      <c r="W198" s="801" t="str">
        <f t="shared" si="31"/>
        <v>OK</v>
      </c>
      <c r="X198" s="801" t="str">
        <f t="shared" si="32"/>
        <v>OK</v>
      </c>
      <c r="Y198" s="801" t="str">
        <f t="shared" si="37"/>
        <v>OK</v>
      </c>
    </row>
    <row r="199" spans="1:25" ht="20.25" customHeight="1">
      <c r="A199" s="32"/>
      <c r="B199" s="32"/>
      <c r="C199" s="32"/>
      <c r="D199" s="32"/>
      <c r="E199" s="3">
        <v>0</v>
      </c>
      <c r="F199" s="3">
        <v>0</v>
      </c>
      <c r="G199" s="3">
        <v>0</v>
      </c>
      <c r="H199" s="3">
        <v>0</v>
      </c>
      <c r="I199" s="3">
        <v>0</v>
      </c>
      <c r="J199" s="3">
        <v>0</v>
      </c>
      <c r="K199" s="3">
        <v>0</v>
      </c>
      <c r="L199" s="3">
        <v>0</v>
      </c>
      <c r="M199" s="3">
        <v>0</v>
      </c>
      <c r="N199" s="3">
        <v>0</v>
      </c>
      <c r="O199" s="786">
        <f t="shared" si="34"/>
        <v>0</v>
      </c>
      <c r="P199" s="3">
        <v>0</v>
      </c>
      <c r="Q199" s="802">
        <f t="shared" si="29"/>
        <v>0</v>
      </c>
      <c r="R199" s="802">
        <f t="shared" si="35"/>
        <v>0</v>
      </c>
      <c r="S199" s="802">
        <f t="shared" si="36"/>
        <v>0</v>
      </c>
      <c r="T199" s="802">
        <f t="shared" si="33"/>
        <v>0</v>
      </c>
      <c r="U199" s="50">
        <v>0</v>
      </c>
      <c r="V199" s="801" t="str">
        <f t="shared" si="30"/>
        <v>OK</v>
      </c>
      <c r="W199" s="801" t="str">
        <f t="shared" si="31"/>
        <v>OK</v>
      </c>
      <c r="X199" s="801" t="str">
        <f t="shared" si="32"/>
        <v>OK</v>
      </c>
      <c r="Y199" s="801" t="str">
        <f t="shared" si="37"/>
        <v>OK</v>
      </c>
    </row>
    <row r="200" spans="1:25" ht="20.25" customHeight="1">
      <c r="A200" s="32"/>
      <c r="B200" s="32"/>
      <c r="C200" s="32"/>
      <c r="D200" s="32"/>
      <c r="E200" s="3">
        <v>0</v>
      </c>
      <c r="F200" s="3">
        <v>0</v>
      </c>
      <c r="G200" s="3">
        <v>0</v>
      </c>
      <c r="H200" s="3">
        <v>0</v>
      </c>
      <c r="I200" s="3">
        <v>0</v>
      </c>
      <c r="J200" s="3">
        <v>0</v>
      </c>
      <c r="K200" s="3">
        <v>0</v>
      </c>
      <c r="L200" s="3">
        <v>0</v>
      </c>
      <c r="M200" s="3">
        <v>0</v>
      </c>
      <c r="N200" s="3">
        <v>0</v>
      </c>
      <c r="O200" s="786">
        <f t="shared" si="34"/>
        <v>0</v>
      </c>
      <c r="P200" s="3">
        <v>0</v>
      </c>
      <c r="Q200" s="802">
        <f t="shared" si="29"/>
        <v>0</v>
      </c>
      <c r="R200" s="802">
        <f t="shared" si="35"/>
        <v>0</v>
      </c>
      <c r="S200" s="802">
        <f t="shared" si="36"/>
        <v>0</v>
      </c>
      <c r="T200" s="802">
        <f t="shared" si="33"/>
        <v>0</v>
      </c>
      <c r="U200" s="50">
        <v>0</v>
      </c>
      <c r="V200" s="801" t="str">
        <f t="shared" si="30"/>
        <v>OK</v>
      </c>
      <c r="W200" s="801" t="str">
        <f t="shared" si="31"/>
        <v>OK</v>
      </c>
      <c r="X200" s="801" t="str">
        <f t="shared" si="32"/>
        <v>OK</v>
      </c>
      <c r="Y200" s="801" t="str">
        <f t="shared" si="37"/>
        <v>OK</v>
      </c>
    </row>
    <row r="201" spans="1:25" ht="20.25" customHeight="1">
      <c r="A201" s="32"/>
      <c r="B201" s="32"/>
      <c r="C201" s="32"/>
      <c r="D201" s="32"/>
      <c r="E201" s="3">
        <v>0</v>
      </c>
      <c r="F201" s="3">
        <v>0</v>
      </c>
      <c r="G201" s="3">
        <v>0</v>
      </c>
      <c r="H201" s="3">
        <v>0</v>
      </c>
      <c r="I201" s="3">
        <v>0</v>
      </c>
      <c r="J201" s="3">
        <v>0</v>
      </c>
      <c r="K201" s="3">
        <v>0</v>
      </c>
      <c r="L201" s="3">
        <v>0</v>
      </c>
      <c r="M201" s="3">
        <v>0</v>
      </c>
      <c r="N201" s="3">
        <v>0</v>
      </c>
      <c r="O201" s="786">
        <f t="shared" si="34"/>
        <v>0</v>
      </c>
      <c r="P201" s="3">
        <v>0</v>
      </c>
      <c r="Q201" s="802">
        <f t="shared" si="29"/>
        <v>0</v>
      </c>
      <c r="R201" s="802">
        <f t="shared" si="35"/>
        <v>0</v>
      </c>
      <c r="S201" s="802">
        <f t="shared" si="36"/>
        <v>0</v>
      </c>
      <c r="T201" s="802">
        <f t="shared" si="33"/>
        <v>0</v>
      </c>
      <c r="U201" s="50">
        <v>0</v>
      </c>
      <c r="V201" s="801" t="str">
        <f t="shared" si="30"/>
        <v>OK</v>
      </c>
      <c r="W201" s="801" t="str">
        <f t="shared" si="31"/>
        <v>OK</v>
      </c>
      <c r="X201" s="801" t="str">
        <f t="shared" si="32"/>
        <v>OK</v>
      </c>
      <c r="Y201" s="801" t="str">
        <f t="shared" si="37"/>
        <v>OK</v>
      </c>
    </row>
    <row r="202" spans="1:25" ht="20.25" customHeight="1">
      <c r="A202" s="32"/>
      <c r="B202" s="32"/>
      <c r="C202" s="32"/>
      <c r="D202" s="32"/>
      <c r="E202" s="3">
        <v>0</v>
      </c>
      <c r="F202" s="3">
        <v>0</v>
      </c>
      <c r="G202" s="3">
        <v>0</v>
      </c>
      <c r="H202" s="3">
        <v>0</v>
      </c>
      <c r="I202" s="3">
        <v>0</v>
      </c>
      <c r="J202" s="3">
        <v>0</v>
      </c>
      <c r="K202" s="3">
        <v>0</v>
      </c>
      <c r="L202" s="3">
        <v>0</v>
      </c>
      <c r="M202" s="3">
        <v>0</v>
      </c>
      <c r="N202" s="3">
        <v>0</v>
      </c>
      <c r="O202" s="786">
        <f t="shared" si="34"/>
        <v>0</v>
      </c>
      <c r="P202" s="3">
        <v>0</v>
      </c>
      <c r="Q202" s="802">
        <f t="shared" si="29"/>
        <v>0</v>
      </c>
      <c r="R202" s="802">
        <f t="shared" si="35"/>
        <v>0</v>
      </c>
      <c r="S202" s="802">
        <f t="shared" si="36"/>
        <v>0</v>
      </c>
      <c r="T202" s="802">
        <f t="shared" si="33"/>
        <v>0</v>
      </c>
      <c r="U202" s="50">
        <v>0</v>
      </c>
      <c r="V202" s="801" t="str">
        <f t="shared" si="30"/>
        <v>OK</v>
      </c>
      <c r="W202" s="801" t="str">
        <f t="shared" si="31"/>
        <v>OK</v>
      </c>
      <c r="X202" s="801" t="str">
        <f t="shared" si="32"/>
        <v>OK</v>
      </c>
      <c r="Y202" s="801" t="str">
        <f t="shared" si="37"/>
        <v>OK</v>
      </c>
    </row>
    <row r="203" spans="1:25" ht="20.25" customHeight="1">
      <c r="A203" s="32"/>
      <c r="B203" s="32"/>
      <c r="C203" s="32"/>
      <c r="D203" s="32"/>
      <c r="E203" s="3">
        <v>0</v>
      </c>
      <c r="F203" s="3">
        <v>0</v>
      </c>
      <c r="G203" s="3">
        <v>0</v>
      </c>
      <c r="H203" s="3">
        <v>0</v>
      </c>
      <c r="I203" s="3">
        <v>0</v>
      </c>
      <c r="J203" s="3">
        <v>0</v>
      </c>
      <c r="K203" s="3">
        <v>0</v>
      </c>
      <c r="L203" s="3">
        <v>0</v>
      </c>
      <c r="M203" s="3">
        <v>0</v>
      </c>
      <c r="N203" s="3">
        <v>0</v>
      </c>
      <c r="O203" s="786">
        <f t="shared" si="34"/>
        <v>0</v>
      </c>
      <c r="P203" s="3">
        <v>0</v>
      </c>
      <c r="Q203" s="802">
        <f t="shared" si="29"/>
        <v>0</v>
      </c>
      <c r="R203" s="802">
        <f t="shared" si="35"/>
        <v>0</v>
      </c>
      <c r="S203" s="802">
        <f t="shared" si="36"/>
        <v>0</v>
      </c>
      <c r="T203" s="802">
        <f t="shared" si="33"/>
        <v>0</v>
      </c>
      <c r="U203" s="50">
        <v>0</v>
      </c>
      <c r="V203" s="801" t="str">
        <f t="shared" si="30"/>
        <v>OK</v>
      </c>
      <c r="W203" s="801" t="str">
        <f t="shared" si="31"/>
        <v>OK</v>
      </c>
      <c r="X203" s="801" t="str">
        <f t="shared" si="32"/>
        <v>OK</v>
      </c>
      <c r="Y203" s="801" t="str">
        <f t="shared" si="37"/>
        <v>OK</v>
      </c>
    </row>
    <row r="204" spans="1:25" ht="20.25" customHeight="1">
      <c r="A204" s="32"/>
      <c r="B204" s="32"/>
      <c r="C204" s="32"/>
      <c r="D204" s="32"/>
      <c r="E204" s="3">
        <v>0</v>
      </c>
      <c r="F204" s="3">
        <v>0</v>
      </c>
      <c r="G204" s="3">
        <v>0</v>
      </c>
      <c r="H204" s="3">
        <v>0</v>
      </c>
      <c r="I204" s="3">
        <v>0</v>
      </c>
      <c r="J204" s="3">
        <v>0</v>
      </c>
      <c r="K204" s="3">
        <v>0</v>
      </c>
      <c r="L204" s="3">
        <v>0</v>
      </c>
      <c r="M204" s="3">
        <v>0</v>
      </c>
      <c r="N204" s="3">
        <v>0</v>
      </c>
      <c r="O204" s="786">
        <f t="shared" si="34"/>
        <v>0</v>
      </c>
      <c r="P204" s="3">
        <v>0</v>
      </c>
      <c r="Q204" s="802">
        <f t="shared" si="29"/>
        <v>0</v>
      </c>
      <c r="R204" s="802">
        <f t="shared" si="35"/>
        <v>0</v>
      </c>
      <c r="S204" s="802">
        <f t="shared" si="36"/>
        <v>0</v>
      </c>
      <c r="T204" s="802">
        <f t="shared" si="33"/>
        <v>0</v>
      </c>
      <c r="U204" s="50">
        <v>0</v>
      </c>
      <c r="V204" s="801" t="str">
        <f t="shared" si="30"/>
        <v>OK</v>
      </c>
      <c r="W204" s="801" t="str">
        <f t="shared" si="31"/>
        <v>OK</v>
      </c>
      <c r="X204" s="801" t="str">
        <f t="shared" si="32"/>
        <v>OK</v>
      </c>
      <c r="Y204" s="801" t="str">
        <f t="shared" si="37"/>
        <v>OK</v>
      </c>
    </row>
    <row r="205" spans="1:25" ht="20.25" customHeight="1">
      <c r="A205" s="32"/>
      <c r="B205" s="32"/>
      <c r="C205" s="32"/>
      <c r="D205" s="32"/>
      <c r="E205" s="3">
        <v>0</v>
      </c>
      <c r="F205" s="3">
        <v>0</v>
      </c>
      <c r="G205" s="3">
        <v>0</v>
      </c>
      <c r="H205" s="3">
        <v>0</v>
      </c>
      <c r="I205" s="3">
        <v>0</v>
      </c>
      <c r="J205" s="3">
        <v>0</v>
      </c>
      <c r="K205" s="3">
        <v>0</v>
      </c>
      <c r="L205" s="3">
        <v>0</v>
      </c>
      <c r="M205" s="3">
        <v>0</v>
      </c>
      <c r="N205" s="3">
        <v>0</v>
      </c>
      <c r="O205" s="786">
        <f t="shared" si="34"/>
        <v>0</v>
      </c>
      <c r="P205" s="3">
        <v>0</v>
      </c>
      <c r="Q205" s="802">
        <f t="shared" si="29"/>
        <v>0</v>
      </c>
      <c r="R205" s="802">
        <f t="shared" si="35"/>
        <v>0</v>
      </c>
      <c r="S205" s="802">
        <f t="shared" si="36"/>
        <v>0</v>
      </c>
      <c r="T205" s="802">
        <f t="shared" si="33"/>
        <v>0</v>
      </c>
      <c r="U205" s="50">
        <v>0</v>
      </c>
      <c r="V205" s="801" t="str">
        <f t="shared" si="30"/>
        <v>OK</v>
      </c>
      <c r="W205" s="801" t="str">
        <f t="shared" si="31"/>
        <v>OK</v>
      </c>
      <c r="X205" s="801" t="str">
        <f t="shared" si="32"/>
        <v>OK</v>
      </c>
      <c r="Y205" s="801" t="str">
        <f t="shared" si="37"/>
        <v>OK</v>
      </c>
    </row>
    <row r="206" spans="1:25" ht="20.25" customHeight="1">
      <c r="A206" s="32"/>
      <c r="B206" s="32"/>
      <c r="C206" s="32"/>
      <c r="D206" s="32"/>
      <c r="E206" s="3">
        <v>0</v>
      </c>
      <c r="F206" s="3">
        <v>0</v>
      </c>
      <c r="G206" s="3">
        <v>0</v>
      </c>
      <c r="H206" s="3">
        <v>0</v>
      </c>
      <c r="I206" s="3">
        <v>0</v>
      </c>
      <c r="J206" s="3">
        <v>0</v>
      </c>
      <c r="K206" s="3">
        <v>0</v>
      </c>
      <c r="L206" s="3">
        <v>0</v>
      </c>
      <c r="M206" s="3">
        <v>0</v>
      </c>
      <c r="N206" s="3">
        <v>0</v>
      </c>
      <c r="O206" s="786">
        <f t="shared" si="34"/>
        <v>0</v>
      </c>
      <c r="P206" s="3">
        <v>0</v>
      </c>
      <c r="Q206" s="802">
        <f t="shared" si="29"/>
        <v>0</v>
      </c>
      <c r="R206" s="802">
        <f t="shared" si="35"/>
        <v>0</v>
      </c>
      <c r="S206" s="802">
        <f t="shared" si="36"/>
        <v>0</v>
      </c>
      <c r="T206" s="802">
        <f t="shared" si="33"/>
        <v>0</v>
      </c>
      <c r="U206" s="50">
        <v>0</v>
      </c>
      <c r="V206" s="801" t="str">
        <f t="shared" si="30"/>
        <v>OK</v>
      </c>
      <c r="W206" s="801" t="str">
        <f t="shared" si="31"/>
        <v>OK</v>
      </c>
      <c r="X206" s="801" t="str">
        <f t="shared" si="32"/>
        <v>OK</v>
      </c>
      <c r="Y206" s="801" t="str">
        <f t="shared" si="37"/>
        <v>OK</v>
      </c>
    </row>
    <row r="207" spans="1:25" ht="20.25" customHeight="1">
      <c r="A207" s="32"/>
      <c r="B207" s="32"/>
      <c r="C207" s="32"/>
      <c r="D207" s="32"/>
      <c r="E207" s="3">
        <v>0</v>
      </c>
      <c r="F207" s="3">
        <v>0</v>
      </c>
      <c r="G207" s="3">
        <v>0</v>
      </c>
      <c r="H207" s="3">
        <v>0</v>
      </c>
      <c r="I207" s="3">
        <v>0</v>
      </c>
      <c r="J207" s="3">
        <v>0</v>
      </c>
      <c r="K207" s="3">
        <v>0</v>
      </c>
      <c r="L207" s="3">
        <v>0</v>
      </c>
      <c r="M207" s="3">
        <v>0</v>
      </c>
      <c r="N207" s="3">
        <v>0</v>
      </c>
      <c r="O207" s="786">
        <f t="shared" si="34"/>
        <v>0</v>
      </c>
      <c r="P207" s="3">
        <v>0</v>
      </c>
      <c r="Q207" s="802">
        <f t="shared" si="29"/>
        <v>0</v>
      </c>
      <c r="R207" s="802">
        <f t="shared" si="35"/>
        <v>0</v>
      </c>
      <c r="S207" s="802">
        <f t="shared" si="36"/>
        <v>0</v>
      </c>
      <c r="T207" s="802">
        <f t="shared" si="33"/>
        <v>0</v>
      </c>
      <c r="U207" s="50">
        <v>0</v>
      </c>
      <c r="V207" s="801" t="str">
        <f t="shared" si="30"/>
        <v>OK</v>
      </c>
      <c r="W207" s="801" t="str">
        <f t="shared" si="31"/>
        <v>OK</v>
      </c>
      <c r="X207" s="801" t="str">
        <f t="shared" si="32"/>
        <v>OK</v>
      </c>
      <c r="Y207" s="801" t="str">
        <f t="shared" si="37"/>
        <v>OK</v>
      </c>
    </row>
    <row r="208" spans="1:25" ht="20.25" customHeight="1">
      <c r="A208" s="32"/>
      <c r="B208" s="32"/>
      <c r="C208" s="32"/>
      <c r="D208" s="32"/>
      <c r="E208" s="3">
        <v>0</v>
      </c>
      <c r="F208" s="3">
        <v>0</v>
      </c>
      <c r="G208" s="3">
        <v>0</v>
      </c>
      <c r="H208" s="3">
        <v>0</v>
      </c>
      <c r="I208" s="3">
        <v>0</v>
      </c>
      <c r="J208" s="3">
        <v>0</v>
      </c>
      <c r="K208" s="3">
        <v>0</v>
      </c>
      <c r="L208" s="3">
        <v>0</v>
      </c>
      <c r="M208" s="3">
        <v>0</v>
      </c>
      <c r="N208" s="3">
        <v>0</v>
      </c>
      <c r="O208" s="786">
        <f t="shared" si="34"/>
        <v>0</v>
      </c>
      <c r="P208" s="3">
        <v>0</v>
      </c>
      <c r="Q208" s="802">
        <f t="shared" si="29"/>
        <v>0</v>
      </c>
      <c r="R208" s="802">
        <f t="shared" si="35"/>
        <v>0</v>
      </c>
      <c r="S208" s="802">
        <f t="shared" si="36"/>
        <v>0</v>
      </c>
      <c r="T208" s="802">
        <f t="shared" si="33"/>
        <v>0</v>
      </c>
      <c r="U208" s="50">
        <v>0</v>
      </c>
      <c r="V208" s="801" t="str">
        <f t="shared" si="30"/>
        <v>OK</v>
      </c>
      <c r="W208" s="801" t="str">
        <f t="shared" si="31"/>
        <v>OK</v>
      </c>
      <c r="X208" s="801" t="str">
        <f t="shared" si="32"/>
        <v>OK</v>
      </c>
      <c r="Y208" s="801" t="str">
        <f t="shared" si="37"/>
        <v>OK</v>
      </c>
    </row>
    <row r="209" spans="1:25" ht="20.25" customHeight="1">
      <c r="A209" s="32"/>
      <c r="B209" s="32"/>
      <c r="C209" s="32"/>
      <c r="D209" s="32"/>
      <c r="E209" s="3">
        <v>0</v>
      </c>
      <c r="F209" s="3">
        <v>0</v>
      </c>
      <c r="G209" s="3">
        <v>0</v>
      </c>
      <c r="H209" s="3">
        <v>0</v>
      </c>
      <c r="I209" s="3">
        <v>0</v>
      </c>
      <c r="J209" s="3">
        <v>0</v>
      </c>
      <c r="K209" s="3">
        <v>0</v>
      </c>
      <c r="L209" s="3">
        <v>0</v>
      </c>
      <c r="M209" s="3">
        <v>0</v>
      </c>
      <c r="N209" s="3">
        <v>0</v>
      </c>
      <c r="O209" s="786">
        <f t="shared" si="34"/>
        <v>0</v>
      </c>
      <c r="P209" s="3">
        <v>0</v>
      </c>
      <c r="Q209" s="802">
        <f t="shared" si="29"/>
        <v>0</v>
      </c>
      <c r="R209" s="802">
        <f t="shared" si="35"/>
        <v>0</v>
      </c>
      <c r="S209" s="802">
        <f t="shared" si="36"/>
        <v>0</v>
      </c>
      <c r="T209" s="802">
        <f t="shared" si="33"/>
        <v>0</v>
      </c>
      <c r="U209" s="50">
        <v>0</v>
      </c>
      <c r="V209" s="801" t="str">
        <f t="shared" si="30"/>
        <v>OK</v>
      </c>
      <c r="W209" s="801" t="str">
        <f t="shared" si="31"/>
        <v>OK</v>
      </c>
      <c r="X209" s="801" t="str">
        <f t="shared" si="32"/>
        <v>OK</v>
      </c>
      <c r="Y209" s="801" t="str">
        <f t="shared" si="37"/>
        <v>OK</v>
      </c>
    </row>
    <row r="210" spans="1:25" ht="20.25" customHeight="1">
      <c r="A210" s="32"/>
      <c r="B210" s="32"/>
      <c r="C210" s="32"/>
      <c r="D210" s="32"/>
      <c r="E210" s="3">
        <v>0</v>
      </c>
      <c r="F210" s="3">
        <v>0</v>
      </c>
      <c r="G210" s="3">
        <v>0</v>
      </c>
      <c r="H210" s="3">
        <v>0</v>
      </c>
      <c r="I210" s="3">
        <v>0</v>
      </c>
      <c r="J210" s="3">
        <v>0</v>
      </c>
      <c r="K210" s="3">
        <v>0</v>
      </c>
      <c r="L210" s="3">
        <v>0</v>
      </c>
      <c r="M210" s="3">
        <v>0</v>
      </c>
      <c r="N210" s="3">
        <v>0</v>
      </c>
      <c r="O210" s="786">
        <f t="shared" si="34"/>
        <v>0</v>
      </c>
      <c r="P210" s="3">
        <v>0</v>
      </c>
      <c r="Q210" s="802">
        <f t="shared" si="29"/>
        <v>0</v>
      </c>
      <c r="R210" s="802">
        <f t="shared" si="35"/>
        <v>0</v>
      </c>
      <c r="S210" s="802">
        <f t="shared" si="36"/>
        <v>0</v>
      </c>
      <c r="T210" s="802">
        <f t="shared" si="33"/>
        <v>0</v>
      </c>
      <c r="U210" s="50">
        <v>0</v>
      </c>
      <c r="V210" s="801" t="str">
        <f t="shared" si="30"/>
        <v>OK</v>
      </c>
      <c r="W210" s="801" t="str">
        <f t="shared" si="31"/>
        <v>OK</v>
      </c>
      <c r="X210" s="801" t="str">
        <f t="shared" si="32"/>
        <v>OK</v>
      </c>
      <c r="Y210" s="801" t="str">
        <f t="shared" si="37"/>
        <v>OK</v>
      </c>
    </row>
    <row r="211" spans="1:25" ht="20.25" customHeight="1">
      <c r="A211" s="32"/>
      <c r="B211" s="32"/>
      <c r="C211" s="32"/>
      <c r="D211" s="32"/>
      <c r="E211" s="3">
        <v>0</v>
      </c>
      <c r="F211" s="3">
        <v>0</v>
      </c>
      <c r="G211" s="3">
        <v>0</v>
      </c>
      <c r="H211" s="3">
        <v>0</v>
      </c>
      <c r="I211" s="3">
        <v>0</v>
      </c>
      <c r="J211" s="3">
        <v>0</v>
      </c>
      <c r="K211" s="3">
        <v>0</v>
      </c>
      <c r="L211" s="3">
        <v>0</v>
      </c>
      <c r="M211" s="3">
        <v>0</v>
      </c>
      <c r="N211" s="3">
        <v>0</v>
      </c>
      <c r="O211" s="786">
        <f t="shared" si="34"/>
        <v>0</v>
      </c>
      <c r="P211" s="3">
        <v>0</v>
      </c>
      <c r="Q211" s="802">
        <f t="shared" si="29"/>
        <v>0</v>
      </c>
      <c r="R211" s="802">
        <f t="shared" si="35"/>
        <v>0</v>
      </c>
      <c r="S211" s="802">
        <f t="shared" si="36"/>
        <v>0</v>
      </c>
      <c r="T211" s="802">
        <f t="shared" si="33"/>
        <v>0</v>
      </c>
      <c r="U211" s="50">
        <v>0</v>
      </c>
      <c r="V211" s="801" t="str">
        <f t="shared" si="30"/>
        <v>OK</v>
      </c>
      <c r="W211" s="801" t="str">
        <f t="shared" si="31"/>
        <v>OK</v>
      </c>
      <c r="X211" s="801" t="str">
        <f t="shared" si="32"/>
        <v>OK</v>
      </c>
      <c r="Y211" s="801" t="str">
        <f t="shared" si="37"/>
        <v>OK</v>
      </c>
    </row>
    <row r="212" spans="1:25" ht="20.25" customHeight="1">
      <c r="A212" s="32"/>
      <c r="B212" s="32"/>
      <c r="C212" s="32"/>
      <c r="D212" s="32"/>
      <c r="E212" s="3">
        <v>0</v>
      </c>
      <c r="F212" s="3">
        <v>0</v>
      </c>
      <c r="G212" s="3">
        <v>0</v>
      </c>
      <c r="H212" s="3">
        <v>0</v>
      </c>
      <c r="I212" s="3">
        <v>0</v>
      </c>
      <c r="J212" s="3">
        <v>0</v>
      </c>
      <c r="K212" s="3">
        <v>0</v>
      </c>
      <c r="L212" s="3">
        <v>0</v>
      </c>
      <c r="M212" s="3">
        <v>0</v>
      </c>
      <c r="N212" s="3">
        <v>0</v>
      </c>
      <c r="O212" s="786">
        <f t="shared" si="34"/>
        <v>0</v>
      </c>
      <c r="P212" s="3">
        <v>0</v>
      </c>
      <c r="Q212" s="802">
        <f t="shared" si="29"/>
        <v>0</v>
      </c>
      <c r="R212" s="802">
        <f t="shared" si="35"/>
        <v>0</v>
      </c>
      <c r="S212" s="802">
        <f t="shared" si="36"/>
        <v>0</v>
      </c>
      <c r="T212" s="802">
        <f t="shared" si="33"/>
        <v>0</v>
      </c>
      <c r="U212" s="50">
        <v>0</v>
      </c>
      <c r="V212" s="801" t="str">
        <f t="shared" si="30"/>
        <v>OK</v>
      </c>
      <c r="W212" s="801" t="str">
        <f t="shared" si="31"/>
        <v>OK</v>
      </c>
      <c r="X212" s="801" t="str">
        <f t="shared" si="32"/>
        <v>OK</v>
      </c>
      <c r="Y212" s="801" t="str">
        <f t="shared" si="37"/>
        <v>OK</v>
      </c>
    </row>
    <row r="213" spans="1:25" ht="20.25" customHeight="1">
      <c r="A213" s="32"/>
      <c r="B213" s="32"/>
      <c r="C213" s="32"/>
      <c r="D213" s="32"/>
      <c r="E213" s="3">
        <v>0</v>
      </c>
      <c r="F213" s="3">
        <v>0</v>
      </c>
      <c r="G213" s="3">
        <v>0</v>
      </c>
      <c r="H213" s="3">
        <v>0</v>
      </c>
      <c r="I213" s="3">
        <v>0</v>
      </c>
      <c r="J213" s="3">
        <v>0</v>
      </c>
      <c r="K213" s="3">
        <v>0</v>
      </c>
      <c r="L213" s="3">
        <v>0</v>
      </c>
      <c r="M213" s="3">
        <v>0</v>
      </c>
      <c r="N213" s="3">
        <v>0</v>
      </c>
      <c r="O213" s="786">
        <f t="shared" si="34"/>
        <v>0</v>
      </c>
      <c r="P213" s="3">
        <v>0</v>
      </c>
      <c r="Q213" s="802">
        <f t="shared" si="29"/>
        <v>0</v>
      </c>
      <c r="R213" s="802">
        <f t="shared" si="35"/>
        <v>0</v>
      </c>
      <c r="S213" s="802">
        <f t="shared" si="36"/>
        <v>0</v>
      </c>
      <c r="T213" s="802">
        <f t="shared" si="33"/>
        <v>0</v>
      </c>
      <c r="U213" s="50">
        <v>0</v>
      </c>
      <c r="V213" s="801" t="str">
        <f t="shared" si="30"/>
        <v>OK</v>
      </c>
      <c r="W213" s="801" t="str">
        <f t="shared" si="31"/>
        <v>OK</v>
      </c>
      <c r="X213" s="801" t="str">
        <f t="shared" si="32"/>
        <v>OK</v>
      </c>
      <c r="Y213" s="801" t="str">
        <f t="shared" si="37"/>
        <v>OK</v>
      </c>
    </row>
    <row r="214" spans="1:25" ht="20.25" customHeight="1">
      <c r="A214" s="32"/>
      <c r="B214" s="32"/>
      <c r="C214" s="32"/>
      <c r="D214" s="32"/>
      <c r="E214" s="3">
        <v>0</v>
      </c>
      <c r="F214" s="3">
        <v>0</v>
      </c>
      <c r="G214" s="3">
        <v>0</v>
      </c>
      <c r="H214" s="3">
        <v>0</v>
      </c>
      <c r="I214" s="3">
        <v>0</v>
      </c>
      <c r="J214" s="3">
        <v>0</v>
      </c>
      <c r="K214" s="3">
        <v>0</v>
      </c>
      <c r="L214" s="3">
        <v>0</v>
      </c>
      <c r="M214" s="3">
        <v>0</v>
      </c>
      <c r="N214" s="3">
        <v>0</v>
      </c>
      <c r="O214" s="786">
        <f t="shared" si="34"/>
        <v>0</v>
      </c>
      <c r="P214" s="3">
        <v>0</v>
      </c>
      <c r="Q214" s="802">
        <f t="shared" si="29"/>
        <v>0</v>
      </c>
      <c r="R214" s="802">
        <f t="shared" si="35"/>
        <v>0</v>
      </c>
      <c r="S214" s="802">
        <f t="shared" si="36"/>
        <v>0</v>
      </c>
      <c r="T214" s="802">
        <f t="shared" si="33"/>
        <v>0</v>
      </c>
      <c r="U214" s="50">
        <v>0</v>
      </c>
      <c r="V214" s="801" t="str">
        <f t="shared" si="30"/>
        <v>OK</v>
      </c>
      <c r="W214" s="801" t="str">
        <f t="shared" si="31"/>
        <v>OK</v>
      </c>
      <c r="X214" s="801" t="str">
        <f t="shared" si="32"/>
        <v>OK</v>
      </c>
      <c r="Y214" s="801" t="str">
        <f t="shared" si="37"/>
        <v>OK</v>
      </c>
    </row>
    <row r="215" spans="1:25" ht="20.25" customHeight="1">
      <c r="A215" s="32"/>
      <c r="B215" s="32"/>
      <c r="C215" s="884"/>
      <c r="D215" s="884"/>
      <c r="E215" s="883">
        <v>0</v>
      </c>
      <c r="F215" s="883">
        <v>0</v>
      </c>
      <c r="G215" s="883">
        <v>0</v>
      </c>
      <c r="H215" s="883">
        <v>0</v>
      </c>
      <c r="I215" s="883">
        <v>0</v>
      </c>
      <c r="J215" s="883">
        <v>0</v>
      </c>
      <c r="K215" s="3">
        <v>0</v>
      </c>
      <c r="L215" s="3">
        <v>0</v>
      </c>
      <c r="M215" s="3">
        <v>0</v>
      </c>
      <c r="N215" s="3">
        <v>0</v>
      </c>
      <c r="O215" s="786">
        <f t="shared" si="34"/>
        <v>0</v>
      </c>
      <c r="P215" s="3">
        <v>0</v>
      </c>
      <c r="Q215" s="802">
        <f t="shared" si="29"/>
        <v>0</v>
      </c>
      <c r="R215" s="802">
        <f t="shared" si="35"/>
        <v>0</v>
      </c>
      <c r="S215" s="802">
        <f t="shared" si="36"/>
        <v>0</v>
      </c>
      <c r="T215" s="802">
        <f t="shared" si="33"/>
        <v>0</v>
      </c>
      <c r="U215" s="50">
        <v>0</v>
      </c>
      <c r="V215" s="801" t="str">
        <f t="shared" si="30"/>
        <v>OK</v>
      </c>
      <c r="W215" s="801" t="str">
        <f t="shared" si="31"/>
        <v>OK</v>
      </c>
      <c r="X215" s="801" t="str">
        <f t="shared" si="32"/>
        <v>OK</v>
      </c>
      <c r="Y215" s="801" t="str">
        <f t="shared" si="37"/>
        <v>OK</v>
      </c>
    </row>
    <row r="216" spans="1:25" ht="20.25" customHeight="1">
      <c r="A216" s="32"/>
      <c r="B216" s="32"/>
      <c r="C216" s="32"/>
      <c r="D216" s="32"/>
      <c r="E216" s="3">
        <v>0</v>
      </c>
      <c r="F216" s="3">
        <v>0</v>
      </c>
      <c r="G216" s="3">
        <v>0</v>
      </c>
      <c r="H216" s="3">
        <v>0</v>
      </c>
      <c r="I216" s="3">
        <v>0</v>
      </c>
      <c r="J216" s="3">
        <v>0</v>
      </c>
      <c r="K216" s="3">
        <v>0</v>
      </c>
      <c r="L216" s="3">
        <v>0</v>
      </c>
      <c r="M216" s="3">
        <v>0</v>
      </c>
      <c r="N216" s="3">
        <v>0</v>
      </c>
      <c r="O216" s="786">
        <f t="shared" si="34"/>
        <v>0</v>
      </c>
      <c r="P216" s="3">
        <v>0</v>
      </c>
      <c r="Q216" s="802">
        <f t="shared" si="29"/>
        <v>0</v>
      </c>
      <c r="R216" s="802">
        <f t="shared" si="35"/>
        <v>0</v>
      </c>
      <c r="S216" s="802">
        <f t="shared" si="36"/>
        <v>0</v>
      </c>
      <c r="T216" s="802">
        <f t="shared" si="33"/>
        <v>0</v>
      </c>
      <c r="U216" s="50">
        <v>0</v>
      </c>
      <c r="V216" s="801" t="str">
        <f t="shared" si="30"/>
        <v>OK</v>
      </c>
      <c r="W216" s="801" t="str">
        <f t="shared" si="31"/>
        <v>OK</v>
      </c>
      <c r="X216" s="801" t="str">
        <f t="shared" si="32"/>
        <v>OK</v>
      </c>
      <c r="Y216" s="801" t="str">
        <f t="shared" si="37"/>
        <v>OK</v>
      </c>
    </row>
    <row r="217" spans="1:25" ht="20.25" customHeight="1">
      <c r="A217" s="32"/>
      <c r="B217" s="32"/>
      <c r="C217" s="32"/>
      <c r="D217" s="32"/>
      <c r="E217" s="3">
        <v>0</v>
      </c>
      <c r="F217" s="3">
        <v>0</v>
      </c>
      <c r="G217" s="3">
        <v>0</v>
      </c>
      <c r="H217" s="3">
        <v>0</v>
      </c>
      <c r="I217" s="3">
        <v>0</v>
      </c>
      <c r="J217" s="3">
        <v>0</v>
      </c>
      <c r="K217" s="3">
        <v>0</v>
      </c>
      <c r="L217" s="3">
        <v>0</v>
      </c>
      <c r="M217" s="3">
        <v>0</v>
      </c>
      <c r="N217" s="3">
        <v>0</v>
      </c>
      <c r="O217" s="786">
        <f t="shared" si="34"/>
        <v>0</v>
      </c>
      <c r="P217" s="3">
        <v>0</v>
      </c>
      <c r="Q217" s="802">
        <f t="shared" si="29"/>
        <v>0</v>
      </c>
      <c r="R217" s="802">
        <f t="shared" si="35"/>
        <v>0</v>
      </c>
      <c r="S217" s="802">
        <f t="shared" si="36"/>
        <v>0</v>
      </c>
      <c r="T217" s="802">
        <f t="shared" si="33"/>
        <v>0</v>
      </c>
      <c r="U217" s="50">
        <v>0</v>
      </c>
      <c r="V217" s="801" t="str">
        <f t="shared" si="30"/>
        <v>OK</v>
      </c>
      <c r="W217" s="801" t="str">
        <f t="shared" si="31"/>
        <v>OK</v>
      </c>
      <c r="X217" s="801" t="str">
        <f t="shared" si="32"/>
        <v>OK</v>
      </c>
      <c r="Y217" s="801" t="str">
        <f t="shared" si="37"/>
        <v>OK</v>
      </c>
    </row>
    <row r="218" spans="1:25" ht="20.25" customHeight="1">
      <c r="A218" s="32"/>
      <c r="B218" s="32"/>
      <c r="C218" s="32"/>
      <c r="D218" s="32"/>
      <c r="E218" s="3">
        <v>0</v>
      </c>
      <c r="F218" s="3">
        <v>0</v>
      </c>
      <c r="G218" s="3">
        <v>0</v>
      </c>
      <c r="H218" s="3">
        <v>0</v>
      </c>
      <c r="I218" s="3">
        <v>0</v>
      </c>
      <c r="J218" s="3">
        <v>0</v>
      </c>
      <c r="K218" s="3">
        <v>0</v>
      </c>
      <c r="L218" s="3">
        <v>0</v>
      </c>
      <c r="M218" s="3">
        <v>0</v>
      </c>
      <c r="N218" s="3">
        <v>0</v>
      </c>
      <c r="O218" s="786">
        <f t="shared" si="34"/>
        <v>0</v>
      </c>
      <c r="P218" s="3">
        <v>0</v>
      </c>
      <c r="Q218" s="802">
        <f t="shared" si="29"/>
        <v>0</v>
      </c>
      <c r="R218" s="802">
        <f t="shared" si="35"/>
        <v>0</v>
      </c>
      <c r="S218" s="802">
        <f t="shared" si="36"/>
        <v>0</v>
      </c>
      <c r="T218" s="802">
        <f t="shared" si="33"/>
        <v>0</v>
      </c>
      <c r="U218" s="50">
        <v>0</v>
      </c>
      <c r="V218" s="801" t="str">
        <f t="shared" si="30"/>
        <v>OK</v>
      </c>
      <c r="W218" s="801" t="str">
        <f t="shared" si="31"/>
        <v>OK</v>
      </c>
      <c r="X218" s="801" t="str">
        <f t="shared" si="32"/>
        <v>OK</v>
      </c>
      <c r="Y218" s="801" t="str">
        <f t="shared" si="37"/>
        <v>OK</v>
      </c>
    </row>
    <row r="219" spans="1:25" ht="20.25" customHeight="1">
      <c r="A219" s="32"/>
      <c r="B219" s="32"/>
      <c r="C219" s="32"/>
      <c r="D219" s="32"/>
      <c r="E219" s="3">
        <v>0</v>
      </c>
      <c r="F219" s="3">
        <v>0</v>
      </c>
      <c r="G219" s="3">
        <v>0</v>
      </c>
      <c r="H219" s="3">
        <v>0</v>
      </c>
      <c r="I219" s="3">
        <v>0</v>
      </c>
      <c r="J219" s="3">
        <v>0</v>
      </c>
      <c r="K219" s="3">
        <v>0</v>
      </c>
      <c r="L219" s="3">
        <v>0</v>
      </c>
      <c r="M219" s="3">
        <v>0</v>
      </c>
      <c r="N219" s="3">
        <v>0</v>
      </c>
      <c r="O219" s="786">
        <f t="shared" si="34"/>
        <v>0</v>
      </c>
      <c r="P219" s="3">
        <v>0</v>
      </c>
      <c r="Q219" s="802">
        <f t="shared" si="29"/>
        <v>0</v>
      </c>
      <c r="R219" s="802">
        <f t="shared" si="35"/>
        <v>0</v>
      </c>
      <c r="S219" s="802">
        <f t="shared" si="36"/>
        <v>0</v>
      </c>
      <c r="T219" s="802">
        <f t="shared" si="33"/>
        <v>0</v>
      </c>
      <c r="U219" s="50">
        <v>0</v>
      </c>
      <c r="V219" s="801" t="str">
        <f t="shared" si="30"/>
        <v>OK</v>
      </c>
      <c r="W219" s="801" t="str">
        <f t="shared" si="31"/>
        <v>OK</v>
      </c>
      <c r="X219" s="801" t="str">
        <f t="shared" si="32"/>
        <v>OK</v>
      </c>
      <c r="Y219" s="801" t="str">
        <f t="shared" si="37"/>
        <v>OK</v>
      </c>
    </row>
    <row r="220" spans="1:25" ht="20.25" customHeight="1">
      <c r="A220" s="32"/>
      <c r="B220" s="32"/>
      <c r="C220" s="32"/>
      <c r="D220" s="32"/>
      <c r="E220" s="3">
        <v>0</v>
      </c>
      <c r="F220" s="3">
        <v>0</v>
      </c>
      <c r="G220" s="3">
        <v>0</v>
      </c>
      <c r="H220" s="3">
        <v>0</v>
      </c>
      <c r="I220" s="3">
        <v>0</v>
      </c>
      <c r="J220" s="3">
        <v>0</v>
      </c>
      <c r="K220" s="3">
        <v>0</v>
      </c>
      <c r="L220" s="3">
        <v>0</v>
      </c>
      <c r="M220" s="3">
        <v>0</v>
      </c>
      <c r="N220" s="3">
        <v>0</v>
      </c>
      <c r="O220" s="786">
        <f t="shared" si="34"/>
        <v>0</v>
      </c>
      <c r="P220" s="3">
        <v>0</v>
      </c>
      <c r="Q220" s="802">
        <f t="shared" si="29"/>
        <v>0</v>
      </c>
      <c r="R220" s="802">
        <f t="shared" si="35"/>
        <v>0</v>
      </c>
      <c r="S220" s="802">
        <f t="shared" si="36"/>
        <v>0</v>
      </c>
      <c r="T220" s="802">
        <f t="shared" si="33"/>
        <v>0</v>
      </c>
      <c r="U220" s="50">
        <v>0</v>
      </c>
      <c r="V220" s="801" t="str">
        <f t="shared" si="30"/>
        <v>OK</v>
      </c>
      <c r="W220" s="801" t="str">
        <f t="shared" si="31"/>
        <v>OK</v>
      </c>
      <c r="X220" s="801" t="str">
        <f t="shared" si="32"/>
        <v>OK</v>
      </c>
      <c r="Y220" s="801" t="str">
        <f t="shared" si="37"/>
        <v>OK</v>
      </c>
    </row>
    <row r="221" spans="1:25" ht="20.25" customHeight="1">
      <c r="A221" s="32"/>
      <c r="B221" s="32"/>
      <c r="C221" s="32"/>
      <c r="D221" s="32"/>
      <c r="E221" s="3">
        <v>0</v>
      </c>
      <c r="F221" s="3">
        <v>0</v>
      </c>
      <c r="G221" s="3">
        <v>0</v>
      </c>
      <c r="H221" s="3">
        <v>0</v>
      </c>
      <c r="I221" s="3">
        <v>0</v>
      </c>
      <c r="J221" s="3">
        <v>0</v>
      </c>
      <c r="K221" s="3">
        <v>0</v>
      </c>
      <c r="L221" s="3">
        <v>0</v>
      </c>
      <c r="M221" s="3">
        <v>0</v>
      </c>
      <c r="N221" s="3">
        <v>0</v>
      </c>
      <c r="O221" s="786">
        <f t="shared" si="34"/>
        <v>0</v>
      </c>
      <c r="P221" s="3">
        <v>0</v>
      </c>
      <c r="Q221" s="802">
        <f t="shared" si="29"/>
        <v>0</v>
      </c>
      <c r="R221" s="802">
        <f t="shared" si="35"/>
        <v>0</v>
      </c>
      <c r="S221" s="802">
        <f t="shared" si="36"/>
        <v>0</v>
      </c>
      <c r="T221" s="802">
        <f t="shared" si="33"/>
        <v>0</v>
      </c>
      <c r="U221" s="50">
        <v>0</v>
      </c>
      <c r="V221" s="801" t="str">
        <f t="shared" si="30"/>
        <v>OK</v>
      </c>
      <c r="W221" s="801" t="str">
        <f t="shared" si="31"/>
        <v>OK</v>
      </c>
      <c r="X221" s="801" t="str">
        <f t="shared" si="32"/>
        <v>OK</v>
      </c>
      <c r="Y221" s="801" t="str">
        <f t="shared" si="37"/>
        <v>OK</v>
      </c>
    </row>
    <row r="222" spans="1:25" ht="20.25" customHeight="1">
      <c r="A222" s="32"/>
      <c r="B222" s="32"/>
      <c r="C222" s="32"/>
      <c r="D222" s="32"/>
      <c r="E222" s="3">
        <v>0</v>
      </c>
      <c r="F222" s="3">
        <v>0</v>
      </c>
      <c r="G222" s="3">
        <v>0</v>
      </c>
      <c r="H222" s="3">
        <v>0</v>
      </c>
      <c r="I222" s="3">
        <v>0</v>
      </c>
      <c r="J222" s="3">
        <v>0</v>
      </c>
      <c r="K222" s="3">
        <v>0</v>
      </c>
      <c r="L222" s="3">
        <v>0</v>
      </c>
      <c r="M222" s="3">
        <v>0</v>
      </c>
      <c r="N222" s="3">
        <v>0</v>
      </c>
      <c r="O222" s="786">
        <f t="shared" si="34"/>
        <v>0</v>
      </c>
      <c r="P222" s="3">
        <v>0</v>
      </c>
      <c r="Q222" s="802">
        <f t="shared" si="29"/>
        <v>0</v>
      </c>
      <c r="R222" s="802">
        <f t="shared" si="35"/>
        <v>0</v>
      </c>
      <c r="S222" s="802">
        <f t="shared" si="36"/>
        <v>0</v>
      </c>
      <c r="T222" s="802">
        <f t="shared" si="33"/>
        <v>0</v>
      </c>
      <c r="U222" s="50">
        <v>0</v>
      </c>
      <c r="V222" s="801" t="str">
        <f t="shared" si="30"/>
        <v>OK</v>
      </c>
      <c r="W222" s="801" t="str">
        <f t="shared" si="31"/>
        <v>OK</v>
      </c>
      <c r="X222" s="801" t="str">
        <f t="shared" si="32"/>
        <v>OK</v>
      </c>
      <c r="Y222" s="801" t="str">
        <f t="shared" si="37"/>
        <v>OK</v>
      </c>
    </row>
    <row r="223" spans="1:25" ht="20.25" customHeight="1">
      <c r="A223" s="32"/>
      <c r="B223" s="32"/>
      <c r="C223" s="32"/>
      <c r="D223" s="32"/>
      <c r="E223" s="3">
        <v>0</v>
      </c>
      <c r="F223" s="3">
        <v>0</v>
      </c>
      <c r="G223" s="3">
        <v>0</v>
      </c>
      <c r="H223" s="3">
        <v>0</v>
      </c>
      <c r="I223" s="3">
        <v>0</v>
      </c>
      <c r="J223" s="3">
        <v>0</v>
      </c>
      <c r="K223" s="3">
        <v>0</v>
      </c>
      <c r="L223" s="3">
        <v>0</v>
      </c>
      <c r="M223" s="3">
        <v>0</v>
      </c>
      <c r="N223" s="3">
        <v>0</v>
      </c>
      <c r="O223" s="786">
        <f t="shared" si="34"/>
        <v>0</v>
      </c>
      <c r="P223" s="3">
        <v>0</v>
      </c>
      <c r="Q223" s="802">
        <f t="shared" si="29"/>
        <v>0</v>
      </c>
      <c r="R223" s="802">
        <f t="shared" si="35"/>
        <v>0</v>
      </c>
      <c r="S223" s="802">
        <f t="shared" si="36"/>
        <v>0</v>
      </c>
      <c r="T223" s="802">
        <f t="shared" si="33"/>
        <v>0</v>
      </c>
      <c r="U223" s="50">
        <v>0</v>
      </c>
      <c r="V223" s="801" t="str">
        <f t="shared" si="30"/>
        <v>OK</v>
      </c>
      <c r="W223" s="801" t="str">
        <f t="shared" si="31"/>
        <v>OK</v>
      </c>
      <c r="X223" s="801" t="str">
        <f t="shared" si="32"/>
        <v>OK</v>
      </c>
      <c r="Y223" s="801" t="str">
        <f t="shared" si="37"/>
        <v>OK</v>
      </c>
    </row>
    <row r="224" spans="1:25" ht="20.25" customHeight="1">
      <c r="A224" s="32"/>
      <c r="B224" s="32"/>
      <c r="C224" s="32"/>
      <c r="D224" s="32"/>
      <c r="E224" s="3">
        <v>0</v>
      </c>
      <c r="F224" s="3">
        <v>0</v>
      </c>
      <c r="G224" s="3">
        <v>0</v>
      </c>
      <c r="H224" s="3">
        <v>0</v>
      </c>
      <c r="I224" s="3">
        <v>0</v>
      </c>
      <c r="J224" s="3">
        <v>0</v>
      </c>
      <c r="K224" s="3">
        <v>0</v>
      </c>
      <c r="L224" s="3">
        <v>0</v>
      </c>
      <c r="M224" s="3">
        <v>0</v>
      </c>
      <c r="N224" s="3">
        <v>0</v>
      </c>
      <c r="O224" s="786">
        <f t="shared" si="34"/>
        <v>0</v>
      </c>
      <c r="P224" s="3">
        <v>0</v>
      </c>
      <c r="Q224" s="802">
        <f t="shared" si="29"/>
        <v>0</v>
      </c>
      <c r="R224" s="802">
        <f t="shared" si="35"/>
        <v>0</v>
      </c>
      <c r="S224" s="802">
        <f t="shared" si="36"/>
        <v>0</v>
      </c>
      <c r="T224" s="802">
        <f t="shared" si="33"/>
        <v>0</v>
      </c>
      <c r="U224" s="50">
        <v>0</v>
      </c>
      <c r="V224" s="801" t="str">
        <f t="shared" si="30"/>
        <v>OK</v>
      </c>
      <c r="W224" s="801" t="str">
        <f t="shared" si="31"/>
        <v>OK</v>
      </c>
      <c r="X224" s="801" t="str">
        <f t="shared" si="32"/>
        <v>OK</v>
      </c>
      <c r="Y224" s="801" t="str">
        <f t="shared" si="37"/>
        <v>OK</v>
      </c>
    </row>
    <row r="225" spans="1:25" ht="20.25" customHeight="1">
      <c r="A225" s="32"/>
      <c r="B225" s="32"/>
      <c r="C225" s="32"/>
      <c r="D225" s="32"/>
      <c r="E225" s="3">
        <v>0</v>
      </c>
      <c r="F225" s="3">
        <v>0</v>
      </c>
      <c r="G225" s="3">
        <v>0</v>
      </c>
      <c r="H225" s="3">
        <v>0</v>
      </c>
      <c r="I225" s="3">
        <v>0</v>
      </c>
      <c r="J225" s="3">
        <v>0</v>
      </c>
      <c r="K225" s="3">
        <v>0</v>
      </c>
      <c r="L225" s="3">
        <v>0</v>
      </c>
      <c r="M225" s="3">
        <v>0</v>
      </c>
      <c r="N225" s="3">
        <v>0</v>
      </c>
      <c r="O225" s="786">
        <f t="shared" si="34"/>
        <v>0</v>
      </c>
      <c r="P225" s="3">
        <v>0</v>
      </c>
      <c r="Q225" s="802">
        <f t="shared" si="29"/>
        <v>0</v>
      </c>
      <c r="R225" s="802">
        <f t="shared" si="35"/>
        <v>0</v>
      </c>
      <c r="S225" s="802">
        <f t="shared" si="36"/>
        <v>0</v>
      </c>
      <c r="T225" s="802">
        <f t="shared" si="33"/>
        <v>0</v>
      </c>
      <c r="U225" s="50">
        <v>0</v>
      </c>
      <c r="V225" s="801" t="str">
        <f t="shared" si="30"/>
        <v>OK</v>
      </c>
      <c r="W225" s="801" t="str">
        <f t="shared" si="31"/>
        <v>OK</v>
      </c>
      <c r="X225" s="801" t="str">
        <f t="shared" si="32"/>
        <v>OK</v>
      </c>
      <c r="Y225" s="801" t="str">
        <f t="shared" si="37"/>
        <v>OK</v>
      </c>
    </row>
    <row r="226" spans="1:25" ht="20.25" customHeight="1">
      <c r="A226" s="32"/>
      <c r="B226" s="32"/>
      <c r="C226" s="32"/>
      <c r="D226" s="32"/>
      <c r="E226" s="3">
        <v>0</v>
      </c>
      <c r="F226" s="3">
        <v>0</v>
      </c>
      <c r="G226" s="3">
        <v>0</v>
      </c>
      <c r="H226" s="3">
        <v>0</v>
      </c>
      <c r="I226" s="3">
        <v>0</v>
      </c>
      <c r="J226" s="3">
        <v>0</v>
      </c>
      <c r="K226" s="3">
        <v>0</v>
      </c>
      <c r="L226" s="3">
        <v>0</v>
      </c>
      <c r="M226" s="3">
        <v>0</v>
      </c>
      <c r="N226" s="3">
        <v>0</v>
      </c>
      <c r="O226" s="786">
        <f t="shared" si="34"/>
        <v>0</v>
      </c>
      <c r="P226" s="3">
        <v>0</v>
      </c>
      <c r="Q226" s="802">
        <f t="shared" ref="Q226:Q257" si="38">IF(G226=0,0,P226/G226)</f>
        <v>0</v>
      </c>
      <c r="R226" s="802">
        <f t="shared" si="35"/>
        <v>0</v>
      </c>
      <c r="S226" s="802">
        <f t="shared" si="36"/>
        <v>0</v>
      </c>
      <c r="T226" s="802">
        <f t="shared" si="33"/>
        <v>0</v>
      </c>
      <c r="U226" s="50">
        <v>0</v>
      </c>
      <c r="V226" s="801" t="str">
        <f t="shared" ref="V226:V257" si="39">IF(OR(L226&gt;(M226),(AND(L226=0,M226=0))),"OK","Err")</f>
        <v>OK</v>
      </c>
      <c r="W226" s="801" t="str">
        <f t="shared" ref="W226:W257" si="40">IF(OR(L226&gt;(N226),(AND(L226=0,N226=0))),"OK","Err")</f>
        <v>OK</v>
      </c>
      <c r="X226" s="801" t="str">
        <f t="shared" ref="X226:X257" si="41">IF(O226&gt;=(0),"OK","Err")</f>
        <v>OK</v>
      </c>
      <c r="Y226" s="801" t="str">
        <f t="shared" si="37"/>
        <v>OK</v>
      </c>
    </row>
    <row r="227" spans="1:25" ht="20.25" customHeight="1">
      <c r="A227" s="32"/>
      <c r="B227" s="32"/>
      <c r="C227" s="32"/>
      <c r="D227" s="32"/>
      <c r="E227" s="3">
        <v>0</v>
      </c>
      <c r="F227" s="3">
        <v>0</v>
      </c>
      <c r="G227" s="3">
        <v>0</v>
      </c>
      <c r="H227" s="3">
        <v>0</v>
      </c>
      <c r="I227" s="3">
        <v>0</v>
      </c>
      <c r="J227" s="3">
        <v>0</v>
      </c>
      <c r="K227" s="3">
        <v>0</v>
      </c>
      <c r="L227" s="3">
        <v>0</v>
      </c>
      <c r="M227" s="3">
        <v>0</v>
      </c>
      <c r="N227" s="3">
        <v>0</v>
      </c>
      <c r="O227" s="786">
        <f t="shared" si="34"/>
        <v>0</v>
      </c>
      <c r="P227" s="3">
        <v>0</v>
      </c>
      <c r="Q227" s="802">
        <f t="shared" si="38"/>
        <v>0</v>
      </c>
      <c r="R227" s="802">
        <f t="shared" si="35"/>
        <v>0</v>
      </c>
      <c r="S227" s="802">
        <f t="shared" si="36"/>
        <v>0</v>
      </c>
      <c r="T227" s="802">
        <f t="shared" ref="T227:T258" si="42">IF(G227=0,0,SUM(H227:J227)/G227)</f>
        <v>0</v>
      </c>
      <c r="U227" s="50">
        <v>0</v>
      </c>
      <c r="V227" s="801" t="str">
        <f t="shared" si="39"/>
        <v>OK</v>
      </c>
      <c r="W227" s="801" t="str">
        <f t="shared" si="40"/>
        <v>OK</v>
      </c>
      <c r="X227" s="801" t="str">
        <f t="shared" si="41"/>
        <v>OK</v>
      </c>
      <c r="Y227" s="801" t="str">
        <f t="shared" si="37"/>
        <v>OK</v>
      </c>
    </row>
    <row r="228" spans="1:25" ht="20.25" customHeight="1">
      <c r="A228" s="32"/>
      <c r="B228" s="32"/>
      <c r="C228" s="32"/>
      <c r="D228" s="32"/>
      <c r="E228" s="3">
        <v>0</v>
      </c>
      <c r="F228" s="3">
        <v>0</v>
      </c>
      <c r="G228" s="3">
        <v>0</v>
      </c>
      <c r="H228" s="3">
        <v>0</v>
      </c>
      <c r="I228" s="3">
        <v>0</v>
      </c>
      <c r="J228" s="3">
        <v>0</v>
      </c>
      <c r="K228" s="3">
        <v>0</v>
      </c>
      <c r="L228" s="3">
        <v>0</v>
      </c>
      <c r="M228" s="3">
        <v>0</v>
      </c>
      <c r="N228" s="3">
        <v>0</v>
      </c>
      <c r="O228" s="786">
        <f t="shared" si="34"/>
        <v>0</v>
      </c>
      <c r="P228" s="3">
        <v>0</v>
      </c>
      <c r="Q228" s="802">
        <f t="shared" si="38"/>
        <v>0</v>
      </c>
      <c r="R228" s="802">
        <f t="shared" si="35"/>
        <v>0</v>
      </c>
      <c r="S228" s="802">
        <f t="shared" si="36"/>
        <v>0</v>
      </c>
      <c r="T228" s="802">
        <f t="shared" si="42"/>
        <v>0</v>
      </c>
      <c r="U228" s="50">
        <v>0</v>
      </c>
      <c r="V228" s="801" t="str">
        <f t="shared" si="39"/>
        <v>OK</v>
      </c>
      <c r="W228" s="801" t="str">
        <f t="shared" si="40"/>
        <v>OK</v>
      </c>
      <c r="X228" s="801" t="str">
        <f t="shared" si="41"/>
        <v>OK</v>
      </c>
      <c r="Y228" s="801" t="str">
        <f t="shared" si="37"/>
        <v>OK</v>
      </c>
    </row>
    <row r="229" spans="1:25" ht="20.25" customHeight="1">
      <c r="A229" s="32"/>
      <c r="B229" s="32"/>
      <c r="C229" s="32"/>
      <c r="D229" s="32"/>
      <c r="E229" s="3">
        <v>0</v>
      </c>
      <c r="F229" s="3">
        <v>0</v>
      </c>
      <c r="G229" s="3">
        <v>0</v>
      </c>
      <c r="H229" s="3">
        <v>0</v>
      </c>
      <c r="I229" s="3">
        <v>0</v>
      </c>
      <c r="J229" s="3">
        <v>0</v>
      </c>
      <c r="K229" s="3">
        <v>0</v>
      </c>
      <c r="L229" s="3">
        <v>0</v>
      </c>
      <c r="M229" s="3">
        <v>0</v>
      </c>
      <c r="N229" s="3">
        <v>0</v>
      </c>
      <c r="O229" s="786">
        <f t="shared" si="34"/>
        <v>0</v>
      </c>
      <c r="P229" s="3">
        <v>0</v>
      </c>
      <c r="Q229" s="802">
        <f t="shared" si="38"/>
        <v>0</v>
      </c>
      <c r="R229" s="802">
        <f t="shared" si="35"/>
        <v>0</v>
      </c>
      <c r="S229" s="802">
        <f t="shared" si="36"/>
        <v>0</v>
      </c>
      <c r="T229" s="802">
        <f t="shared" si="42"/>
        <v>0</v>
      </c>
      <c r="U229" s="50">
        <v>0</v>
      </c>
      <c r="V229" s="801" t="str">
        <f t="shared" si="39"/>
        <v>OK</v>
      </c>
      <c r="W229" s="801" t="str">
        <f t="shared" si="40"/>
        <v>OK</v>
      </c>
      <c r="X229" s="801" t="str">
        <f t="shared" si="41"/>
        <v>OK</v>
      </c>
      <c r="Y229" s="801" t="str">
        <f t="shared" si="37"/>
        <v>OK</v>
      </c>
    </row>
    <row r="230" spans="1:25" ht="20.25" customHeight="1">
      <c r="A230" s="32"/>
      <c r="B230" s="32"/>
      <c r="C230" s="32"/>
      <c r="D230" s="32"/>
      <c r="E230" s="3">
        <v>0</v>
      </c>
      <c r="F230" s="3">
        <v>0</v>
      </c>
      <c r="G230" s="3">
        <v>0</v>
      </c>
      <c r="H230" s="3">
        <v>0</v>
      </c>
      <c r="I230" s="3">
        <v>0</v>
      </c>
      <c r="J230" s="3">
        <v>0</v>
      </c>
      <c r="K230" s="3">
        <v>0</v>
      </c>
      <c r="L230" s="3">
        <v>0</v>
      </c>
      <c r="M230" s="3">
        <v>0</v>
      </c>
      <c r="N230" s="3">
        <v>0</v>
      </c>
      <c r="O230" s="786">
        <f t="shared" si="34"/>
        <v>0</v>
      </c>
      <c r="P230" s="3">
        <v>0</v>
      </c>
      <c r="Q230" s="802">
        <f t="shared" si="38"/>
        <v>0</v>
      </c>
      <c r="R230" s="802">
        <f t="shared" si="35"/>
        <v>0</v>
      </c>
      <c r="S230" s="802">
        <f t="shared" si="36"/>
        <v>0</v>
      </c>
      <c r="T230" s="802">
        <f t="shared" si="42"/>
        <v>0</v>
      </c>
      <c r="U230" s="50">
        <v>0</v>
      </c>
      <c r="V230" s="801" t="str">
        <f t="shared" si="39"/>
        <v>OK</v>
      </c>
      <c r="W230" s="801" t="str">
        <f t="shared" si="40"/>
        <v>OK</v>
      </c>
      <c r="X230" s="801" t="str">
        <f t="shared" si="41"/>
        <v>OK</v>
      </c>
      <c r="Y230" s="801" t="str">
        <f t="shared" si="37"/>
        <v>OK</v>
      </c>
    </row>
    <row r="231" spans="1:25" ht="20.25" customHeight="1">
      <c r="A231" s="32"/>
      <c r="B231" s="32"/>
      <c r="C231" s="32"/>
      <c r="D231" s="32"/>
      <c r="E231" s="3">
        <v>0</v>
      </c>
      <c r="F231" s="3">
        <v>0</v>
      </c>
      <c r="G231" s="3">
        <v>0</v>
      </c>
      <c r="H231" s="3">
        <v>0</v>
      </c>
      <c r="I231" s="3">
        <v>0</v>
      </c>
      <c r="J231" s="3">
        <v>0</v>
      </c>
      <c r="K231" s="3">
        <v>0</v>
      </c>
      <c r="L231" s="3">
        <v>0</v>
      </c>
      <c r="M231" s="3">
        <v>0</v>
      </c>
      <c r="N231" s="3">
        <v>0</v>
      </c>
      <c r="O231" s="786">
        <f t="shared" si="34"/>
        <v>0</v>
      </c>
      <c r="P231" s="3">
        <v>0</v>
      </c>
      <c r="Q231" s="802">
        <f t="shared" si="38"/>
        <v>0</v>
      </c>
      <c r="R231" s="802">
        <f t="shared" si="35"/>
        <v>0</v>
      </c>
      <c r="S231" s="802">
        <f t="shared" si="36"/>
        <v>0</v>
      </c>
      <c r="T231" s="802">
        <f t="shared" si="42"/>
        <v>0</v>
      </c>
      <c r="U231" s="50">
        <v>0</v>
      </c>
      <c r="V231" s="801" t="str">
        <f t="shared" si="39"/>
        <v>OK</v>
      </c>
      <c r="W231" s="801" t="str">
        <f t="shared" si="40"/>
        <v>OK</v>
      </c>
      <c r="X231" s="801" t="str">
        <f t="shared" si="41"/>
        <v>OK</v>
      </c>
      <c r="Y231" s="801" t="str">
        <f t="shared" si="37"/>
        <v>OK</v>
      </c>
    </row>
    <row r="232" spans="1:25" ht="20.25" customHeight="1">
      <c r="A232" s="32"/>
      <c r="B232" s="32"/>
      <c r="C232" s="32"/>
      <c r="D232" s="32"/>
      <c r="E232" s="3">
        <v>0</v>
      </c>
      <c r="F232" s="3">
        <v>0</v>
      </c>
      <c r="G232" s="3">
        <v>0</v>
      </c>
      <c r="H232" s="3">
        <v>0</v>
      </c>
      <c r="I232" s="3">
        <v>0</v>
      </c>
      <c r="J232" s="3">
        <v>0</v>
      </c>
      <c r="K232" s="3">
        <v>0</v>
      </c>
      <c r="L232" s="3">
        <v>0</v>
      </c>
      <c r="M232" s="3">
        <v>0</v>
      </c>
      <c r="N232" s="3">
        <v>0</v>
      </c>
      <c r="O232" s="786">
        <f t="shared" si="34"/>
        <v>0</v>
      </c>
      <c r="P232" s="3">
        <v>0</v>
      </c>
      <c r="Q232" s="802">
        <f t="shared" si="38"/>
        <v>0</v>
      </c>
      <c r="R232" s="802">
        <f t="shared" si="35"/>
        <v>0</v>
      </c>
      <c r="S232" s="802">
        <f t="shared" si="36"/>
        <v>0</v>
      </c>
      <c r="T232" s="802">
        <f t="shared" si="42"/>
        <v>0</v>
      </c>
      <c r="U232" s="50">
        <v>0</v>
      </c>
      <c r="V232" s="801" t="str">
        <f t="shared" si="39"/>
        <v>OK</v>
      </c>
      <c r="W232" s="801" t="str">
        <f t="shared" si="40"/>
        <v>OK</v>
      </c>
      <c r="X232" s="801" t="str">
        <f t="shared" si="41"/>
        <v>OK</v>
      </c>
      <c r="Y232" s="801" t="str">
        <f t="shared" si="37"/>
        <v>OK</v>
      </c>
    </row>
    <row r="233" spans="1:25" ht="20.25" customHeight="1">
      <c r="A233" s="32"/>
      <c r="B233" s="32"/>
      <c r="C233" s="32"/>
      <c r="D233" s="32"/>
      <c r="E233" s="3">
        <v>0</v>
      </c>
      <c r="F233" s="3">
        <v>0</v>
      </c>
      <c r="G233" s="3">
        <v>0</v>
      </c>
      <c r="H233" s="3">
        <v>0</v>
      </c>
      <c r="I233" s="3">
        <v>0</v>
      </c>
      <c r="J233" s="3">
        <v>0</v>
      </c>
      <c r="K233" s="3">
        <v>0</v>
      </c>
      <c r="L233" s="3">
        <v>0</v>
      </c>
      <c r="M233" s="3">
        <v>0</v>
      </c>
      <c r="N233" s="3">
        <v>0</v>
      </c>
      <c r="O233" s="786">
        <f t="shared" si="34"/>
        <v>0</v>
      </c>
      <c r="P233" s="3">
        <v>0</v>
      </c>
      <c r="Q233" s="802">
        <f t="shared" si="38"/>
        <v>0</v>
      </c>
      <c r="R233" s="802">
        <f t="shared" si="35"/>
        <v>0</v>
      </c>
      <c r="S233" s="802">
        <f t="shared" si="36"/>
        <v>0</v>
      </c>
      <c r="T233" s="802">
        <f t="shared" si="42"/>
        <v>0</v>
      </c>
      <c r="U233" s="50">
        <v>0</v>
      </c>
      <c r="V233" s="801" t="str">
        <f t="shared" si="39"/>
        <v>OK</v>
      </c>
      <c r="W233" s="801" t="str">
        <f t="shared" si="40"/>
        <v>OK</v>
      </c>
      <c r="X233" s="801" t="str">
        <f t="shared" si="41"/>
        <v>OK</v>
      </c>
      <c r="Y233" s="801" t="str">
        <f t="shared" si="37"/>
        <v>OK</v>
      </c>
    </row>
    <row r="234" spans="1:25" ht="20.25" customHeight="1">
      <c r="A234" s="32"/>
      <c r="B234" s="32"/>
      <c r="C234" s="32"/>
      <c r="D234" s="32"/>
      <c r="E234" s="3">
        <v>0</v>
      </c>
      <c r="F234" s="3">
        <v>0</v>
      </c>
      <c r="G234" s="3">
        <v>0</v>
      </c>
      <c r="H234" s="3">
        <v>0</v>
      </c>
      <c r="I234" s="3">
        <v>0</v>
      </c>
      <c r="J234" s="3">
        <v>0</v>
      </c>
      <c r="K234" s="3">
        <v>0</v>
      </c>
      <c r="L234" s="3">
        <v>0</v>
      </c>
      <c r="M234" s="3">
        <v>0</v>
      </c>
      <c r="N234" s="3">
        <v>0</v>
      </c>
      <c r="O234" s="786">
        <f t="shared" si="34"/>
        <v>0</v>
      </c>
      <c r="P234" s="3">
        <v>0</v>
      </c>
      <c r="Q234" s="802">
        <f t="shared" si="38"/>
        <v>0</v>
      </c>
      <c r="R234" s="802">
        <f t="shared" si="35"/>
        <v>0</v>
      </c>
      <c r="S234" s="802">
        <f t="shared" si="36"/>
        <v>0</v>
      </c>
      <c r="T234" s="802">
        <f t="shared" si="42"/>
        <v>0</v>
      </c>
      <c r="U234" s="50">
        <v>0</v>
      </c>
      <c r="V234" s="801" t="str">
        <f t="shared" si="39"/>
        <v>OK</v>
      </c>
      <c r="W234" s="801" t="str">
        <f t="shared" si="40"/>
        <v>OK</v>
      </c>
      <c r="X234" s="801" t="str">
        <f t="shared" si="41"/>
        <v>OK</v>
      </c>
      <c r="Y234" s="801" t="str">
        <f t="shared" si="37"/>
        <v>OK</v>
      </c>
    </row>
    <row r="235" spans="1:25" ht="20.25" customHeight="1">
      <c r="A235" s="32"/>
      <c r="B235" s="32"/>
      <c r="C235" s="32"/>
      <c r="D235" s="32"/>
      <c r="E235" s="3">
        <v>0</v>
      </c>
      <c r="F235" s="3">
        <v>0</v>
      </c>
      <c r="G235" s="3">
        <v>0</v>
      </c>
      <c r="H235" s="3">
        <v>0</v>
      </c>
      <c r="I235" s="3">
        <v>0</v>
      </c>
      <c r="J235" s="3">
        <v>0</v>
      </c>
      <c r="K235" s="3">
        <v>0</v>
      </c>
      <c r="L235" s="3">
        <v>0</v>
      </c>
      <c r="M235" s="3">
        <v>0</v>
      </c>
      <c r="N235" s="3">
        <v>0</v>
      </c>
      <c r="O235" s="786">
        <f t="shared" si="34"/>
        <v>0</v>
      </c>
      <c r="P235" s="3">
        <v>0</v>
      </c>
      <c r="Q235" s="802">
        <f t="shared" si="38"/>
        <v>0</v>
      </c>
      <c r="R235" s="802">
        <f t="shared" si="35"/>
        <v>0</v>
      </c>
      <c r="S235" s="802">
        <f t="shared" si="36"/>
        <v>0</v>
      </c>
      <c r="T235" s="802">
        <f t="shared" si="42"/>
        <v>0</v>
      </c>
      <c r="U235" s="50">
        <v>0</v>
      </c>
      <c r="V235" s="801" t="str">
        <f t="shared" si="39"/>
        <v>OK</v>
      </c>
      <c r="W235" s="801" t="str">
        <f t="shared" si="40"/>
        <v>OK</v>
      </c>
      <c r="X235" s="801" t="str">
        <f t="shared" si="41"/>
        <v>OK</v>
      </c>
      <c r="Y235" s="801" t="str">
        <f t="shared" si="37"/>
        <v>OK</v>
      </c>
    </row>
    <row r="236" spans="1:25" ht="20.25" customHeight="1">
      <c r="A236" s="32"/>
      <c r="B236" s="32"/>
      <c r="C236" s="32"/>
      <c r="D236" s="32"/>
      <c r="E236" s="3">
        <v>0</v>
      </c>
      <c r="F236" s="3">
        <v>0</v>
      </c>
      <c r="G236" s="3">
        <v>0</v>
      </c>
      <c r="H236" s="3">
        <v>0</v>
      </c>
      <c r="I236" s="3">
        <v>0</v>
      </c>
      <c r="J236" s="3">
        <v>0</v>
      </c>
      <c r="K236" s="3">
        <v>0</v>
      </c>
      <c r="L236" s="3">
        <v>0</v>
      </c>
      <c r="M236" s="3">
        <v>0</v>
      </c>
      <c r="N236" s="3">
        <v>0</v>
      </c>
      <c r="O236" s="786">
        <f t="shared" si="34"/>
        <v>0</v>
      </c>
      <c r="P236" s="3">
        <v>0</v>
      </c>
      <c r="Q236" s="802">
        <f t="shared" si="38"/>
        <v>0</v>
      </c>
      <c r="R236" s="802">
        <f t="shared" si="35"/>
        <v>0</v>
      </c>
      <c r="S236" s="802">
        <f t="shared" si="36"/>
        <v>0</v>
      </c>
      <c r="T236" s="802">
        <f t="shared" si="42"/>
        <v>0</v>
      </c>
      <c r="U236" s="50">
        <v>0</v>
      </c>
      <c r="V236" s="801" t="str">
        <f t="shared" si="39"/>
        <v>OK</v>
      </c>
      <c r="W236" s="801" t="str">
        <f t="shared" si="40"/>
        <v>OK</v>
      </c>
      <c r="X236" s="801" t="str">
        <f t="shared" si="41"/>
        <v>OK</v>
      </c>
      <c r="Y236" s="801" t="str">
        <f t="shared" si="37"/>
        <v>OK</v>
      </c>
    </row>
    <row r="237" spans="1:25" ht="20.25" customHeight="1">
      <c r="A237" s="32"/>
      <c r="B237" s="32"/>
      <c r="C237" s="32"/>
      <c r="D237" s="32"/>
      <c r="E237" s="3">
        <v>0</v>
      </c>
      <c r="F237" s="3">
        <v>0</v>
      </c>
      <c r="G237" s="3">
        <v>0</v>
      </c>
      <c r="H237" s="3">
        <v>0</v>
      </c>
      <c r="I237" s="3">
        <v>0</v>
      </c>
      <c r="J237" s="3">
        <v>0</v>
      </c>
      <c r="K237" s="3">
        <v>0</v>
      </c>
      <c r="L237" s="3">
        <v>0</v>
      </c>
      <c r="M237" s="3">
        <v>0</v>
      </c>
      <c r="N237" s="3">
        <v>0</v>
      </c>
      <c r="O237" s="786">
        <f t="shared" si="34"/>
        <v>0</v>
      </c>
      <c r="P237" s="3">
        <v>0</v>
      </c>
      <c r="Q237" s="802">
        <f t="shared" si="38"/>
        <v>0</v>
      </c>
      <c r="R237" s="802">
        <f t="shared" si="35"/>
        <v>0</v>
      </c>
      <c r="S237" s="802">
        <f t="shared" si="36"/>
        <v>0</v>
      </c>
      <c r="T237" s="802">
        <f t="shared" si="42"/>
        <v>0</v>
      </c>
      <c r="U237" s="50">
        <v>0</v>
      </c>
      <c r="V237" s="801" t="str">
        <f t="shared" si="39"/>
        <v>OK</v>
      </c>
      <c r="W237" s="801" t="str">
        <f t="shared" si="40"/>
        <v>OK</v>
      </c>
      <c r="X237" s="801" t="str">
        <f t="shared" si="41"/>
        <v>OK</v>
      </c>
      <c r="Y237" s="801" t="str">
        <f t="shared" si="37"/>
        <v>OK</v>
      </c>
    </row>
    <row r="238" spans="1:25" ht="20.25" customHeight="1">
      <c r="A238" s="32"/>
      <c r="B238" s="32"/>
      <c r="C238" s="32"/>
      <c r="D238" s="32"/>
      <c r="E238" s="3">
        <v>0</v>
      </c>
      <c r="F238" s="3">
        <v>0</v>
      </c>
      <c r="G238" s="3">
        <v>0</v>
      </c>
      <c r="H238" s="3">
        <v>0</v>
      </c>
      <c r="I238" s="3">
        <v>0</v>
      </c>
      <c r="J238" s="3">
        <v>0</v>
      </c>
      <c r="K238" s="3">
        <v>0</v>
      </c>
      <c r="L238" s="3">
        <v>0</v>
      </c>
      <c r="M238" s="3">
        <v>0</v>
      </c>
      <c r="N238" s="3">
        <v>0</v>
      </c>
      <c r="O238" s="786">
        <f t="shared" si="34"/>
        <v>0</v>
      </c>
      <c r="P238" s="3">
        <v>0</v>
      </c>
      <c r="Q238" s="802">
        <f t="shared" si="38"/>
        <v>0</v>
      </c>
      <c r="R238" s="802">
        <f t="shared" si="35"/>
        <v>0</v>
      </c>
      <c r="S238" s="802">
        <f t="shared" si="36"/>
        <v>0</v>
      </c>
      <c r="T238" s="802">
        <f t="shared" si="42"/>
        <v>0</v>
      </c>
      <c r="U238" s="50">
        <v>0</v>
      </c>
      <c r="V238" s="801" t="str">
        <f t="shared" si="39"/>
        <v>OK</v>
      </c>
      <c r="W238" s="801" t="str">
        <f t="shared" si="40"/>
        <v>OK</v>
      </c>
      <c r="X238" s="801" t="str">
        <f t="shared" si="41"/>
        <v>OK</v>
      </c>
      <c r="Y238" s="801" t="str">
        <f t="shared" si="37"/>
        <v>OK</v>
      </c>
    </row>
    <row r="239" spans="1:25" ht="20.25" customHeight="1">
      <c r="A239" s="32"/>
      <c r="B239" s="32"/>
      <c r="C239" s="32"/>
      <c r="D239" s="32"/>
      <c r="E239" s="883">
        <v>0</v>
      </c>
      <c r="F239" s="883">
        <v>0</v>
      </c>
      <c r="G239" s="883">
        <v>0</v>
      </c>
      <c r="H239" s="883">
        <v>0</v>
      </c>
      <c r="I239" s="883">
        <v>0</v>
      </c>
      <c r="J239" s="883">
        <v>0</v>
      </c>
      <c r="K239" s="883">
        <v>0</v>
      </c>
      <c r="L239" s="883">
        <v>0</v>
      </c>
      <c r="M239" s="883">
        <v>0</v>
      </c>
      <c r="N239" s="883">
        <v>0</v>
      </c>
      <c r="O239" s="786">
        <f t="shared" si="34"/>
        <v>0</v>
      </c>
      <c r="P239" s="883">
        <v>0</v>
      </c>
      <c r="Q239" s="802">
        <f t="shared" si="38"/>
        <v>0</v>
      </c>
      <c r="R239" s="802">
        <f t="shared" si="35"/>
        <v>0</v>
      </c>
      <c r="S239" s="802">
        <f t="shared" si="36"/>
        <v>0</v>
      </c>
      <c r="T239" s="802">
        <f t="shared" si="42"/>
        <v>0</v>
      </c>
      <c r="U239" s="50">
        <v>0</v>
      </c>
      <c r="V239" s="801" t="str">
        <f t="shared" si="39"/>
        <v>OK</v>
      </c>
      <c r="W239" s="801" t="str">
        <f t="shared" si="40"/>
        <v>OK</v>
      </c>
      <c r="X239" s="801" t="str">
        <f t="shared" si="41"/>
        <v>OK</v>
      </c>
      <c r="Y239" s="801" t="str">
        <f t="shared" si="37"/>
        <v>OK</v>
      </c>
    </row>
    <row r="240" spans="1:25" ht="20.25" customHeight="1">
      <c r="A240" s="32"/>
      <c r="B240" s="32"/>
      <c r="C240" s="32"/>
      <c r="D240" s="32"/>
      <c r="E240" s="883">
        <v>0</v>
      </c>
      <c r="F240" s="883">
        <v>0</v>
      </c>
      <c r="G240" s="883">
        <v>0</v>
      </c>
      <c r="H240" s="883">
        <v>0</v>
      </c>
      <c r="I240" s="883">
        <v>0</v>
      </c>
      <c r="J240" s="883">
        <v>0</v>
      </c>
      <c r="K240" s="883">
        <v>0</v>
      </c>
      <c r="L240" s="883">
        <v>0</v>
      </c>
      <c r="M240" s="883">
        <v>0</v>
      </c>
      <c r="N240" s="883">
        <v>0</v>
      </c>
      <c r="O240" s="786">
        <f t="shared" si="34"/>
        <v>0</v>
      </c>
      <c r="P240" s="883">
        <v>0</v>
      </c>
      <c r="Q240" s="802">
        <f t="shared" si="38"/>
        <v>0</v>
      </c>
      <c r="R240" s="802">
        <f t="shared" si="35"/>
        <v>0</v>
      </c>
      <c r="S240" s="802">
        <f t="shared" si="36"/>
        <v>0</v>
      </c>
      <c r="T240" s="802">
        <f t="shared" si="42"/>
        <v>0</v>
      </c>
      <c r="U240" s="50">
        <v>0</v>
      </c>
      <c r="V240" s="801" t="str">
        <f t="shared" si="39"/>
        <v>OK</v>
      </c>
      <c r="W240" s="801" t="str">
        <f t="shared" si="40"/>
        <v>OK</v>
      </c>
      <c r="X240" s="801" t="str">
        <f t="shared" si="41"/>
        <v>OK</v>
      </c>
      <c r="Y240" s="801" t="str">
        <f t="shared" si="37"/>
        <v>OK</v>
      </c>
    </row>
    <row r="241" spans="1:25" ht="20.25" customHeight="1">
      <c r="A241" s="32"/>
      <c r="B241" s="32"/>
      <c r="C241" s="32"/>
      <c r="D241" s="32"/>
      <c r="E241" s="883">
        <v>0</v>
      </c>
      <c r="F241" s="883">
        <v>0</v>
      </c>
      <c r="G241" s="883">
        <v>0</v>
      </c>
      <c r="H241" s="883">
        <v>0</v>
      </c>
      <c r="I241" s="883">
        <v>0</v>
      </c>
      <c r="J241" s="883">
        <v>0</v>
      </c>
      <c r="K241" s="883">
        <v>0</v>
      </c>
      <c r="L241" s="883">
        <v>0</v>
      </c>
      <c r="M241" s="883">
        <v>0</v>
      </c>
      <c r="N241" s="883">
        <v>0</v>
      </c>
      <c r="O241" s="786">
        <f t="shared" si="34"/>
        <v>0</v>
      </c>
      <c r="P241" s="883">
        <v>0</v>
      </c>
      <c r="Q241" s="802">
        <f t="shared" si="38"/>
        <v>0</v>
      </c>
      <c r="R241" s="802">
        <f t="shared" si="35"/>
        <v>0</v>
      </c>
      <c r="S241" s="802">
        <f t="shared" si="36"/>
        <v>0</v>
      </c>
      <c r="T241" s="802">
        <f t="shared" si="42"/>
        <v>0</v>
      </c>
      <c r="U241" s="50">
        <v>0</v>
      </c>
      <c r="V241" s="801" t="str">
        <f t="shared" si="39"/>
        <v>OK</v>
      </c>
      <c r="W241" s="801" t="str">
        <f t="shared" si="40"/>
        <v>OK</v>
      </c>
      <c r="X241" s="801" t="str">
        <f t="shared" si="41"/>
        <v>OK</v>
      </c>
      <c r="Y241" s="801" t="str">
        <f t="shared" si="37"/>
        <v>OK</v>
      </c>
    </row>
    <row r="242" spans="1:25" ht="20.25" customHeight="1">
      <c r="A242" s="32"/>
      <c r="B242" s="32"/>
      <c r="C242" s="32"/>
      <c r="D242" s="32"/>
      <c r="E242" s="883">
        <v>0</v>
      </c>
      <c r="F242" s="883">
        <v>0</v>
      </c>
      <c r="G242" s="883">
        <v>0</v>
      </c>
      <c r="H242" s="883">
        <v>0</v>
      </c>
      <c r="I242" s="883">
        <v>0</v>
      </c>
      <c r="J242" s="883">
        <v>0</v>
      </c>
      <c r="K242" s="883">
        <v>0</v>
      </c>
      <c r="L242" s="883">
        <v>0</v>
      </c>
      <c r="M242" s="883">
        <v>0</v>
      </c>
      <c r="N242" s="883">
        <v>0</v>
      </c>
      <c r="O242" s="786">
        <f t="shared" si="34"/>
        <v>0</v>
      </c>
      <c r="P242" s="883">
        <v>0</v>
      </c>
      <c r="Q242" s="802">
        <f t="shared" si="38"/>
        <v>0</v>
      </c>
      <c r="R242" s="802">
        <f t="shared" si="35"/>
        <v>0</v>
      </c>
      <c r="S242" s="802">
        <f t="shared" si="36"/>
        <v>0</v>
      </c>
      <c r="T242" s="802">
        <f t="shared" si="42"/>
        <v>0</v>
      </c>
      <c r="U242" s="50">
        <v>0</v>
      </c>
      <c r="V242" s="801" t="str">
        <f t="shared" si="39"/>
        <v>OK</v>
      </c>
      <c r="W242" s="801" t="str">
        <f t="shared" si="40"/>
        <v>OK</v>
      </c>
      <c r="X242" s="801" t="str">
        <f t="shared" si="41"/>
        <v>OK</v>
      </c>
      <c r="Y242" s="801" t="str">
        <f t="shared" si="37"/>
        <v>OK</v>
      </c>
    </row>
    <row r="243" spans="1:25" ht="20.25" customHeight="1">
      <c r="A243" s="32"/>
      <c r="B243" s="32"/>
      <c r="C243" s="32"/>
      <c r="D243" s="32"/>
      <c r="E243" s="883">
        <v>0</v>
      </c>
      <c r="F243" s="883">
        <v>0</v>
      </c>
      <c r="G243" s="883">
        <v>0</v>
      </c>
      <c r="H243" s="883">
        <v>0</v>
      </c>
      <c r="I243" s="883">
        <v>0</v>
      </c>
      <c r="J243" s="883">
        <v>0</v>
      </c>
      <c r="K243" s="883">
        <v>0</v>
      </c>
      <c r="L243" s="883">
        <v>0</v>
      </c>
      <c r="M243" s="883">
        <v>0</v>
      </c>
      <c r="N243" s="883">
        <v>0</v>
      </c>
      <c r="O243" s="786">
        <f t="shared" si="34"/>
        <v>0</v>
      </c>
      <c r="P243" s="883">
        <v>0</v>
      </c>
      <c r="Q243" s="802">
        <f t="shared" si="38"/>
        <v>0</v>
      </c>
      <c r="R243" s="802">
        <f t="shared" si="35"/>
        <v>0</v>
      </c>
      <c r="S243" s="802">
        <f t="shared" si="36"/>
        <v>0</v>
      </c>
      <c r="T243" s="802">
        <f t="shared" si="42"/>
        <v>0</v>
      </c>
      <c r="U243" s="50">
        <v>0</v>
      </c>
      <c r="V243" s="801" t="str">
        <f t="shared" si="39"/>
        <v>OK</v>
      </c>
      <c r="W243" s="801" t="str">
        <f t="shared" si="40"/>
        <v>OK</v>
      </c>
      <c r="X243" s="801" t="str">
        <f t="shared" si="41"/>
        <v>OK</v>
      </c>
      <c r="Y243" s="801" t="str">
        <f t="shared" si="37"/>
        <v>OK</v>
      </c>
    </row>
    <row r="244" spans="1:25" ht="20.25" customHeight="1">
      <c r="A244" s="32"/>
      <c r="B244" s="32"/>
      <c r="C244" s="32"/>
      <c r="D244" s="32"/>
      <c r="E244" s="883">
        <v>0</v>
      </c>
      <c r="F244" s="883">
        <v>0</v>
      </c>
      <c r="G244" s="883">
        <v>0</v>
      </c>
      <c r="H244" s="883">
        <v>0</v>
      </c>
      <c r="I244" s="883">
        <v>0</v>
      </c>
      <c r="J244" s="883">
        <v>0</v>
      </c>
      <c r="K244" s="883">
        <v>0</v>
      </c>
      <c r="L244" s="883">
        <v>0</v>
      </c>
      <c r="M244" s="883">
        <v>0</v>
      </c>
      <c r="N244" s="883">
        <v>0</v>
      </c>
      <c r="O244" s="786">
        <f t="shared" si="34"/>
        <v>0</v>
      </c>
      <c r="P244" s="883">
        <v>0</v>
      </c>
      <c r="Q244" s="802">
        <f t="shared" si="38"/>
        <v>0</v>
      </c>
      <c r="R244" s="802">
        <f t="shared" si="35"/>
        <v>0</v>
      </c>
      <c r="S244" s="802">
        <f t="shared" si="36"/>
        <v>0</v>
      </c>
      <c r="T244" s="802">
        <f t="shared" si="42"/>
        <v>0</v>
      </c>
      <c r="U244" s="50">
        <v>0</v>
      </c>
      <c r="V244" s="801" t="str">
        <f t="shared" si="39"/>
        <v>OK</v>
      </c>
      <c r="W244" s="801" t="str">
        <f t="shared" si="40"/>
        <v>OK</v>
      </c>
      <c r="X244" s="801" t="str">
        <f t="shared" si="41"/>
        <v>OK</v>
      </c>
      <c r="Y244" s="801" t="str">
        <f t="shared" si="37"/>
        <v>OK</v>
      </c>
    </row>
    <row r="245" spans="1:25" ht="20.25" customHeight="1">
      <c r="A245" s="32"/>
      <c r="B245" s="32"/>
      <c r="C245" s="32"/>
      <c r="D245" s="32"/>
      <c r="E245" s="883">
        <v>0</v>
      </c>
      <c r="F245" s="883">
        <v>0</v>
      </c>
      <c r="G245" s="883">
        <v>0</v>
      </c>
      <c r="H245" s="883">
        <v>0</v>
      </c>
      <c r="I245" s="883">
        <v>0</v>
      </c>
      <c r="J245" s="883">
        <v>0</v>
      </c>
      <c r="K245" s="883">
        <v>0</v>
      </c>
      <c r="L245" s="883">
        <v>0</v>
      </c>
      <c r="M245" s="883">
        <v>0</v>
      </c>
      <c r="N245" s="883">
        <v>0</v>
      </c>
      <c r="O245" s="786">
        <f t="shared" si="34"/>
        <v>0</v>
      </c>
      <c r="P245" s="883">
        <v>0</v>
      </c>
      <c r="Q245" s="802">
        <f t="shared" si="38"/>
        <v>0</v>
      </c>
      <c r="R245" s="802">
        <f t="shared" si="35"/>
        <v>0</v>
      </c>
      <c r="S245" s="802">
        <f t="shared" si="36"/>
        <v>0</v>
      </c>
      <c r="T245" s="802">
        <f t="shared" si="42"/>
        <v>0</v>
      </c>
      <c r="U245" s="50">
        <v>0</v>
      </c>
      <c r="V245" s="801" t="str">
        <f t="shared" si="39"/>
        <v>OK</v>
      </c>
      <c r="W245" s="801" t="str">
        <f t="shared" si="40"/>
        <v>OK</v>
      </c>
      <c r="X245" s="801" t="str">
        <f t="shared" si="41"/>
        <v>OK</v>
      </c>
      <c r="Y245" s="801" t="str">
        <f t="shared" si="37"/>
        <v>OK</v>
      </c>
    </row>
    <row r="246" spans="1:25" ht="20.25" customHeight="1">
      <c r="A246" s="32"/>
      <c r="B246" s="32"/>
      <c r="C246" s="32"/>
      <c r="D246" s="32"/>
      <c r="E246" s="883">
        <v>0</v>
      </c>
      <c r="F246" s="883">
        <v>0</v>
      </c>
      <c r="G246" s="883">
        <v>0</v>
      </c>
      <c r="H246" s="883">
        <v>0</v>
      </c>
      <c r="I246" s="883">
        <v>0</v>
      </c>
      <c r="J246" s="883">
        <v>0</v>
      </c>
      <c r="K246" s="883">
        <v>0</v>
      </c>
      <c r="L246" s="883">
        <v>0</v>
      </c>
      <c r="M246" s="883">
        <v>0</v>
      </c>
      <c r="N246" s="883">
        <v>0</v>
      </c>
      <c r="O246" s="786">
        <f t="shared" si="34"/>
        <v>0</v>
      </c>
      <c r="P246" s="883">
        <v>0</v>
      </c>
      <c r="Q246" s="802">
        <f t="shared" si="38"/>
        <v>0</v>
      </c>
      <c r="R246" s="802">
        <f t="shared" si="35"/>
        <v>0</v>
      </c>
      <c r="S246" s="802">
        <f t="shared" si="36"/>
        <v>0</v>
      </c>
      <c r="T246" s="802">
        <f t="shared" si="42"/>
        <v>0</v>
      </c>
      <c r="U246" s="50">
        <v>0</v>
      </c>
      <c r="V246" s="801" t="str">
        <f t="shared" si="39"/>
        <v>OK</v>
      </c>
      <c r="W246" s="801" t="str">
        <f t="shared" si="40"/>
        <v>OK</v>
      </c>
      <c r="X246" s="801" t="str">
        <f t="shared" si="41"/>
        <v>OK</v>
      </c>
      <c r="Y246" s="801" t="str">
        <f t="shared" si="37"/>
        <v>OK</v>
      </c>
    </row>
    <row r="247" spans="1:25" ht="20.25" customHeight="1">
      <c r="A247" s="32"/>
      <c r="B247" s="32"/>
      <c r="C247" s="32"/>
      <c r="D247" s="32"/>
      <c r="E247" s="883">
        <v>0</v>
      </c>
      <c r="F247" s="883">
        <v>0</v>
      </c>
      <c r="G247" s="883">
        <v>0</v>
      </c>
      <c r="H247" s="883">
        <v>0</v>
      </c>
      <c r="I247" s="883">
        <v>0</v>
      </c>
      <c r="J247" s="883">
        <v>0</v>
      </c>
      <c r="K247" s="883">
        <v>0</v>
      </c>
      <c r="L247" s="883">
        <v>0</v>
      </c>
      <c r="M247" s="883">
        <v>0</v>
      </c>
      <c r="N247" s="883">
        <v>0</v>
      </c>
      <c r="O247" s="786">
        <f t="shared" si="34"/>
        <v>0</v>
      </c>
      <c r="P247" s="883">
        <v>0</v>
      </c>
      <c r="Q247" s="802">
        <f t="shared" si="38"/>
        <v>0</v>
      </c>
      <c r="R247" s="802">
        <f t="shared" si="35"/>
        <v>0</v>
      </c>
      <c r="S247" s="802">
        <f t="shared" si="36"/>
        <v>0</v>
      </c>
      <c r="T247" s="802">
        <f t="shared" si="42"/>
        <v>0</v>
      </c>
      <c r="U247" s="50">
        <v>0</v>
      </c>
      <c r="V247" s="801" t="str">
        <f t="shared" si="39"/>
        <v>OK</v>
      </c>
      <c r="W247" s="801" t="str">
        <f t="shared" si="40"/>
        <v>OK</v>
      </c>
      <c r="X247" s="801" t="str">
        <f t="shared" si="41"/>
        <v>OK</v>
      </c>
      <c r="Y247" s="801" t="str">
        <f t="shared" si="37"/>
        <v>OK</v>
      </c>
    </row>
    <row r="248" spans="1:25" ht="20.25" customHeight="1">
      <c r="A248" s="32"/>
      <c r="B248" s="32"/>
      <c r="C248" s="32"/>
      <c r="D248" s="32"/>
      <c r="E248" s="883">
        <v>0</v>
      </c>
      <c r="F248" s="883">
        <v>0</v>
      </c>
      <c r="G248" s="883">
        <v>0</v>
      </c>
      <c r="H248" s="883">
        <v>0</v>
      </c>
      <c r="I248" s="883">
        <v>0</v>
      </c>
      <c r="J248" s="883">
        <v>0</v>
      </c>
      <c r="K248" s="883">
        <v>0</v>
      </c>
      <c r="L248" s="883">
        <v>0</v>
      </c>
      <c r="M248" s="883">
        <v>0</v>
      </c>
      <c r="N248" s="883">
        <v>0</v>
      </c>
      <c r="O248" s="786">
        <f t="shared" si="34"/>
        <v>0</v>
      </c>
      <c r="P248" s="883">
        <v>0</v>
      </c>
      <c r="Q248" s="802">
        <f t="shared" si="38"/>
        <v>0</v>
      </c>
      <c r="R248" s="802">
        <f t="shared" si="35"/>
        <v>0</v>
      </c>
      <c r="S248" s="802">
        <f t="shared" si="36"/>
        <v>0</v>
      </c>
      <c r="T248" s="802">
        <f t="shared" si="42"/>
        <v>0</v>
      </c>
      <c r="U248" s="50">
        <v>0</v>
      </c>
      <c r="V248" s="801" t="str">
        <f t="shared" si="39"/>
        <v>OK</v>
      </c>
      <c r="W248" s="801" t="str">
        <f t="shared" si="40"/>
        <v>OK</v>
      </c>
      <c r="X248" s="801" t="str">
        <f t="shared" si="41"/>
        <v>OK</v>
      </c>
      <c r="Y248" s="801" t="str">
        <f t="shared" si="37"/>
        <v>OK</v>
      </c>
    </row>
    <row r="249" spans="1:25" ht="20.25" customHeight="1">
      <c r="A249" s="32"/>
      <c r="B249" s="32"/>
      <c r="C249" s="32"/>
      <c r="D249" s="32"/>
      <c r="E249" s="883">
        <v>0</v>
      </c>
      <c r="F249" s="883">
        <v>0</v>
      </c>
      <c r="G249" s="883">
        <v>0</v>
      </c>
      <c r="H249" s="883">
        <v>0</v>
      </c>
      <c r="I249" s="883">
        <v>0</v>
      </c>
      <c r="J249" s="883">
        <v>0</v>
      </c>
      <c r="K249" s="883">
        <v>0</v>
      </c>
      <c r="L249" s="883">
        <v>0</v>
      </c>
      <c r="M249" s="883">
        <v>0</v>
      </c>
      <c r="N249" s="883">
        <v>0</v>
      </c>
      <c r="O249" s="786">
        <f t="shared" si="34"/>
        <v>0</v>
      </c>
      <c r="P249" s="883">
        <v>0</v>
      </c>
      <c r="Q249" s="802">
        <f t="shared" si="38"/>
        <v>0</v>
      </c>
      <c r="R249" s="802">
        <f t="shared" si="35"/>
        <v>0</v>
      </c>
      <c r="S249" s="802">
        <f t="shared" si="36"/>
        <v>0</v>
      </c>
      <c r="T249" s="802">
        <f t="shared" si="42"/>
        <v>0</v>
      </c>
      <c r="U249" s="50">
        <v>0</v>
      </c>
      <c r="V249" s="801" t="str">
        <f t="shared" si="39"/>
        <v>OK</v>
      </c>
      <c r="W249" s="801" t="str">
        <f t="shared" si="40"/>
        <v>OK</v>
      </c>
      <c r="X249" s="801" t="str">
        <f t="shared" si="41"/>
        <v>OK</v>
      </c>
      <c r="Y249" s="801" t="str">
        <f t="shared" si="37"/>
        <v>OK</v>
      </c>
    </row>
    <row r="250" spans="1:25" ht="20.25" customHeight="1">
      <c r="A250" s="32"/>
      <c r="B250" s="32"/>
      <c r="C250" s="32"/>
      <c r="D250" s="32"/>
      <c r="E250" s="883">
        <v>0</v>
      </c>
      <c r="F250" s="883">
        <v>0</v>
      </c>
      <c r="G250" s="883">
        <v>0</v>
      </c>
      <c r="H250" s="883">
        <v>0</v>
      </c>
      <c r="I250" s="883">
        <v>0</v>
      </c>
      <c r="J250" s="883">
        <v>0</v>
      </c>
      <c r="K250" s="883">
        <v>0</v>
      </c>
      <c r="L250" s="883">
        <v>0</v>
      </c>
      <c r="M250" s="883">
        <v>0</v>
      </c>
      <c r="N250" s="883">
        <v>0</v>
      </c>
      <c r="O250" s="786">
        <f t="shared" si="34"/>
        <v>0</v>
      </c>
      <c r="P250" s="883">
        <v>0</v>
      </c>
      <c r="Q250" s="802">
        <f t="shared" si="38"/>
        <v>0</v>
      </c>
      <c r="R250" s="802">
        <f t="shared" si="35"/>
        <v>0</v>
      </c>
      <c r="S250" s="802">
        <f t="shared" si="36"/>
        <v>0</v>
      </c>
      <c r="T250" s="802">
        <f t="shared" si="42"/>
        <v>0</v>
      </c>
      <c r="U250" s="50">
        <v>0</v>
      </c>
      <c r="V250" s="801" t="str">
        <f t="shared" si="39"/>
        <v>OK</v>
      </c>
      <c r="W250" s="801" t="str">
        <f t="shared" si="40"/>
        <v>OK</v>
      </c>
      <c r="X250" s="801" t="str">
        <f t="shared" si="41"/>
        <v>OK</v>
      </c>
      <c r="Y250" s="801" t="str">
        <f t="shared" si="37"/>
        <v>OK</v>
      </c>
    </row>
    <row r="251" spans="1:25" ht="20.25" customHeight="1">
      <c r="A251" s="32"/>
      <c r="B251" s="32"/>
      <c r="C251" s="32"/>
      <c r="D251" s="32"/>
      <c r="E251" s="883">
        <v>0</v>
      </c>
      <c r="F251" s="883">
        <v>0</v>
      </c>
      <c r="G251" s="883">
        <v>0</v>
      </c>
      <c r="H251" s="883">
        <v>0</v>
      </c>
      <c r="I251" s="883">
        <v>0</v>
      </c>
      <c r="J251" s="883">
        <v>0</v>
      </c>
      <c r="K251" s="883">
        <v>0</v>
      </c>
      <c r="L251" s="883">
        <v>0</v>
      </c>
      <c r="M251" s="883">
        <v>0</v>
      </c>
      <c r="N251" s="883">
        <v>0</v>
      </c>
      <c r="O251" s="786">
        <f t="shared" si="34"/>
        <v>0</v>
      </c>
      <c r="P251" s="883">
        <v>0</v>
      </c>
      <c r="Q251" s="802">
        <f t="shared" si="38"/>
        <v>0</v>
      </c>
      <c r="R251" s="802">
        <f t="shared" si="35"/>
        <v>0</v>
      </c>
      <c r="S251" s="802">
        <f t="shared" si="36"/>
        <v>0</v>
      </c>
      <c r="T251" s="802">
        <f t="shared" si="42"/>
        <v>0</v>
      </c>
      <c r="U251" s="50">
        <v>0</v>
      </c>
      <c r="V251" s="801" t="str">
        <f t="shared" si="39"/>
        <v>OK</v>
      </c>
      <c r="W251" s="801" t="str">
        <f t="shared" si="40"/>
        <v>OK</v>
      </c>
      <c r="X251" s="801" t="str">
        <f t="shared" si="41"/>
        <v>OK</v>
      </c>
      <c r="Y251" s="801" t="str">
        <f t="shared" si="37"/>
        <v>OK</v>
      </c>
    </row>
    <row r="252" spans="1:25" ht="20.25" customHeight="1">
      <c r="A252" s="32"/>
      <c r="B252" s="32"/>
      <c r="C252" s="32"/>
      <c r="D252" s="32"/>
      <c r="E252" s="883">
        <v>0</v>
      </c>
      <c r="F252" s="883">
        <v>0</v>
      </c>
      <c r="G252" s="883">
        <v>0</v>
      </c>
      <c r="H252" s="883">
        <v>0</v>
      </c>
      <c r="I252" s="883">
        <v>0</v>
      </c>
      <c r="J252" s="883">
        <v>0</v>
      </c>
      <c r="K252" s="883">
        <v>0</v>
      </c>
      <c r="L252" s="883">
        <v>0</v>
      </c>
      <c r="M252" s="883">
        <v>0</v>
      </c>
      <c r="N252" s="883">
        <v>0</v>
      </c>
      <c r="O252" s="786">
        <f t="shared" si="34"/>
        <v>0</v>
      </c>
      <c r="P252" s="883">
        <v>0</v>
      </c>
      <c r="Q252" s="802">
        <f t="shared" si="38"/>
        <v>0</v>
      </c>
      <c r="R252" s="802">
        <f t="shared" si="35"/>
        <v>0</v>
      </c>
      <c r="S252" s="802">
        <f t="shared" si="36"/>
        <v>0</v>
      </c>
      <c r="T252" s="802">
        <f t="shared" si="42"/>
        <v>0</v>
      </c>
      <c r="U252" s="50">
        <v>0</v>
      </c>
      <c r="V252" s="801" t="str">
        <f t="shared" si="39"/>
        <v>OK</v>
      </c>
      <c r="W252" s="801" t="str">
        <f t="shared" si="40"/>
        <v>OK</v>
      </c>
      <c r="X252" s="801" t="str">
        <f t="shared" si="41"/>
        <v>OK</v>
      </c>
      <c r="Y252" s="801" t="str">
        <f t="shared" si="37"/>
        <v>OK</v>
      </c>
    </row>
    <row r="253" spans="1:25" ht="20.25" customHeight="1">
      <c r="A253" s="32"/>
      <c r="B253" s="32"/>
      <c r="C253" s="32"/>
      <c r="D253" s="32"/>
      <c r="E253" s="883">
        <v>0</v>
      </c>
      <c r="F253" s="883">
        <v>0</v>
      </c>
      <c r="G253" s="883">
        <v>0</v>
      </c>
      <c r="H253" s="883">
        <v>0</v>
      </c>
      <c r="I253" s="883">
        <v>0</v>
      </c>
      <c r="J253" s="883">
        <v>0</v>
      </c>
      <c r="K253" s="883">
        <v>0</v>
      </c>
      <c r="L253" s="883">
        <v>0</v>
      </c>
      <c r="M253" s="883">
        <v>0</v>
      </c>
      <c r="N253" s="883">
        <v>0</v>
      </c>
      <c r="O253" s="786">
        <f t="shared" si="34"/>
        <v>0</v>
      </c>
      <c r="P253" s="883">
        <v>0</v>
      </c>
      <c r="Q253" s="802">
        <f t="shared" si="38"/>
        <v>0</v>
      </c>
      <c r="R253" s="802">
        <f t="shared" si="35"/>
        <v>0</v>
      </c>
      <c r="S253" s="802">
        <f t="shared" si="36"/>
        <v>0</v>
      </c>
      <c r="T253" s="802">
        <f t="shared" si="42"/>
        <v>0</v>
      </c>
      <c r="U253" s="50">
        <v>0</v>
      </c>
      <c r="V253" s="801" t="str">
        <f t="shared" si="39"/>
        <v>OK</v>
      </c>
      <c r="W253" s="801" t="str">
        <f t="shared" si="40"/>
        <v>OK</v>
      </c>
      <c r="X253" s="801" t="str">
        <f t="shared" si="41"/>
        <v>OK</v>
      </c>
      <c r="Y253" s="801" t="str">
        <f t="shared" si="37"/>
        <v>OK</v>
      </c>
    </row>
    <row r="254" spans="1:25" ht="20.25" customHeight="1">
      <c r="A254" s="32"/>
      <c r="B254" s="32"/>
      <c r="C254" s="32"/>
      <c r="D254" s="32"/>
      <c r="E254" s="883">
        <v>0</v>
      </c>
      <c r="F254" s="883">
        <v>0</v>
      </c>
      <c r="G254" s="883">
        <v>0</v>
      </c>
      <c r="H254" s="883">
        <v>0</v>
      </c>
      <c r="I254" s="883">
        <v>0</v>
      </c>
      <c r="J254" s="883">
        <v>0</v>
      </c>
      <c r="K254" s="883">
        <v>0</v>
      </c>
      <c r="L254" s="883">
        <v>0</v>
      </c>
      <c r="M254" s="883">
        <v>0</v>
      </c>
      <c r="N254" s="883">
        <v>0</v>
      </c>
      <c r="O254" s="786">
        <f t="shared" si="34"/>
        <v>0</v>
      </c>
      <c r="P254" s="883">
        <v>0</v>
      </c>
      <c r="Q254" s="802">
        <f t="shared" si="38"/>
        <v>0</v>
      </c>
      <c r="R254" s="802">
        <f t="shared" si="35"/>
        <v>0</v>
      </c>
      <c r="S254" s="802">
        <f t="shared" si="36"/>
        <v>0</v>
      </c>
      <c r="T254" s="802">
        <f t="shared" si="42"/>
        <v>0</v>
      </c>
      <c r="U254" s="50">
        <v>0</v>
      </c>
      <c r="V254" s="801" t="str">
        <f t="shared" si="39"/>
        <v>OK</v>
      </c>
      <c r="W254" s="801" t="str">
        <f t="shared" si="40"/>
        <v>OK</v>
      </c>
      <c r="X254" s="801" t="str">
        <f t="shared" si="41"/>
        <v>OK</v>
      </c>
      <c r="Y254" s="801" t="str">
        <f t="shared" si="37"/>
        <v>OK</v>
      </c>
    </row>
    <row r="255" spans="1:25" ht="20.25" customHeight="1">
      <c r="A255" s="32"/>
      <c r="B255" s="32"/>
      <c r="C255" s="32"/>
      <c r="D255" s="32"/>
      <c r="E255" s="883">
        <v>0</v>
      </c>
      <c r="F255" s="883">
        <v>0</v>
      </c>
      <c r="G255" s="883">
        <v>0</v>
      </c>
      <c r="H255" s="883">
        <v>0</v>
      </c>
      <c r="I255" s="883">
        <v>0</v>
      </c>
      <c r="J255" s="883">
        <v>0</v>
      </c>
      <c r="K255" s="883">
        <v>0</v>
      </c>
      <c r="L255" s="883">
        <v>0</v>
      </c>
      <c r="M255" s="883">
        <v>0</v>
      </c>
      <c r="N255" s="883">
        <v>0</v>
      </c>
      <c r="O255" s="786">
        <f t="shared" si="34"/>
        <v>0</v>
      </c>
      <c r="P255" s="883">
        <v>0</v>
      </c>
      <c r="Q255" s="802">
        <f t="shared" si="38"/>
        <v>0</v>
      </c>
      <c r="R255" s="802">
        <f t="shared" si="35"/>
        <v>0</v>
      </c>
      <c r="S255" s="802">
        <f t="shared" si="36"/>
        <v>0</v>
      </c>
      <c r="T255" s="802">
        <f t="shared" si="42"/>
        <v>0</v>
      </c>
      <c r="U255" s="50">
        <v>0</v>
      </c>
      <c r="V255" s="801" t="str">
        <f t="shared" si="39"/>
        <v>OK</v>
      </c>
      <c r="W255" s="801" t="str">
        <f t="shared" si="40"/>
        <v>OK</v>
      </c>
      <c r="X255" s="801" t="str">
        <f t="shared" si="41"/>
        <v>OK</v>
      </c>
      <c r="Y255" s="801" t="str">
        <f t="shared" si="37"/>
        <v>OK</v>
      </c>
    </row>
    <row r="256" spans="1:25" ht="20.25" customHeight="1">
      <c r="A256" s="32"/>
      <c r="B256" s="32"/>
      <c r="C256" s="32"/>
      <c r="D256" s="32"/>
      <c r="E256" s="883">
        <v>0</v>
      </c>
      <c r="F256" s="883">
        <v>0</v>
      </c>
      <c r="G256" s="883">
        <v>0</v>
      </c>
      <c r="H256" s="883">
        <v>0</v>
      </c>
      <c r="I256" s="883">
        <v>0</v>
      </c>
      <c r="J256" s="883">
        <v>0</v>
      </c>
      <c r="K256" s="883">
        <v>0</v>
      </c>
      <c r="L256" s="883">
        <v>0</v>
      </c>
      <c r="M256" s="883">
        <v>0</v>
      </c>
      <c r="N256" s="883">
        <v>0</v>
      </c>
      <c r="O256" s="786">
        <f t="shared" si="34"/>
        <v>0</v>
      </c>
      <c r="P256" s="883">
        <v>0</v>
      </c>
      <c r="Q256" s="802">
        <f t="shared" si="38"/>
        <v>0</v>
      </c>
      <c r="R256" s="802">
        <f t="shared" si="35"/>
        <v>0</v>
      </c>
      <c r="S256" s="802">
        <f t="shared" si="36"/>
        <v>0</v>
      </c>
      <c r="T256" s="802">
        <f t="shared" si="42"/>
        <v>0</v>
      </c>
      <c r="U256" s="50">
        <v>0</v>
      </c>
      <c r="V256" s="801" t="str">
        <f t="shared" si="39"/>
        <v>OK</v>
      </c>
      <c r="W256" s="801" t="str">
        <f t="shared" si="40"/>
        <v>OK</v>
      </c>
      <c r="X256" s="801" t="str">
        <f t="shared" si="41"/>
        <v>OK</v>
      </c>
      <c r="Y256" s="801" t="str">
        <f t="shared" si="37"/>
        <v>OK</v>
      </c>
    </row>
    <row r="257" spans="1:25" ht="20.25" customHeight="1">
      <c r="A257" s="32"/>
      <c r="B257" s="32"/>
      <c r="C257" s="32"/>
      <c r="D257" s="32"/>
      <c r="E257" s="883">
        <v>0</v>
      </c>
      <c r="F257" s="883">
        <v>0</v>
      </c>
      <c r="G257" s="883">
        <v>0</v>
      </c>
      <c r="H257" s="883">
        <v>0</v>
      </c>
      <c r="I257" s="883">
        <v>0</v>
      </c>
      <c r="J257" s="883">
        <v>0</v>
      </c>
      <c r="K257" s="883">
        <v>0</v>
      </c>
      <c r="L257" s="883">
        <v>0</v>
      </c>
      <c r="M257" s="883">
        <v>0</v>
      </c>
      <c r="N257" s="883">
        <v>0</v>
      </c>
      <c r="O257" s="786">
        <f t="shared" si="34"/>
        <v>0</v>
      </c>
      <c r="P257" s="883">
        <v>0</v>
      </c>
      <c r="Q257" s="802">
        <f t="shared" si="38"/>
        <v>0</v>
      </c>
      <c r="R257" s="802">
        <f t="shared" si="35"/>
        <v>0</v>
      </c>
      <c r="S257" s="802">
        <f t="shared" si="36"/>
        <v>0</v>
      </c>
      <c r="T257" s="802">
        <f t="shared" si="42"/>
        <v>0</v>
      </c>
      <c r="U257" s="50">
        <v>0</v>
      </c>
      <c r="V257" s="801" t="str">
        <f t="shared" si="39"/>
        <v>OK</v>
      </c>
      <c r="W257" s="801" t="str">
        <f t="shared" si="40"/>
        <v>OK</v>
      </c>
      <c r="X257" s="801" t="str">
        <f t="shared" si="41"/>
        <v>OK</v>
      </c>
      <c r="Y257" s="801" t="str">
        <f t="shared" si="37"/>
        <v>OK</v>
      </c>
    </row>
    <row r="258" spans="1:25" ht="20.25" customHeight="1">
      <c r="A258" s="32"/>
      <c r="B258" s="32"/>
      <c r="C258" s="32"/>
      <c r="D258" s="32"/>
      <c r="E258" s="883">
        <v>0</v>
      </c>
      <c r="F258" s="883">
        <v>0</v>
      </c>
      <c r="G258" s="883">
        <v>0</v>
      </c>
      <c r="H258" s="883">
        <v>0</v>
      </c>
      <c r="I258" s="883">
        <v>0</v>
      </c>
      <c r="J258" s="883">
        <v>0</v>
      </c>
      <c r="K258" s="883">
        <v>0</v>
      </c>
      <c r="L258" s="883">
        <v>0</v>
      </c>
      <c r="M258" s="883">
        <v>0</v>
      </c>
      <c r="N258" s="883">
        <v>0</v>
      </c>
      <c r="O258" s="786">
        <f t="shared" si="34"/>
        <v>0</v>
      </c>
      <c r="P258" s="883">
        <v>0</v>
      </c>
      <c r="Q258" s="802">
        <f t="shared" ref="Q258:Q279" si="43">IF(G258=0,0,P258/G258)</f>
        <v>0</v>
      </c>
      <c r="R258" s="802">
        <f t="shared" si="35"/>
        <v>0</v>
      </c>
      <c r="S258" s="802">
        <f t="shared" si="36"/>
        <v>0</v>
      </c>
      <c r="T258" s="802">
        <f t="shared" si="42"/>
        <v>0</v>
      </c>
      <c r="U258" s="50">
        <v>0</v>
      </c>
      <c r="V258" s="801" t="str">
        <f t="shared" ref="V258:V279" si="44">IF(OR(L258&gt;(M258),(AND(L258=0,M258=0))),"OK","Err")</f>
        <v>OK</v>
      </c>
      <c r="W258" s="801" t="str">
        <f t="shared" ref="W258:W279" si="45">IF(OR(L258&gt;(N258),(AND(L258=0,N258=0))),"OK","Err")</f>
        <v>OK</v>
      </c>
      <c r="X258" s="801" t="str">
        <f t="shared" ref="X258:X279" si="46">IF(O258&gt;=(0),"OK","Err")</f>
        <v>OK</v>
      </c>
      <c r="Y258" s="801" t="str">
        <f t="shared" si="37"/>
        <v>OK</v>
      </c>
    </row>
    <row r="259" spans="1:25" ht="20.25" customHeight="1">
      <c r="A259" s="32"/>
      <c r="B259" s="32"/>
      <c r="C259" s="32"/>
      <c r="D259" s="32"/>
      <c r="E259" s="883">
        <v>0</v>
      </c>
      <c r="F259" s="883">
        <v>0</v>
      </c>
      <c r="G259" s="883">
        <v>0</v>
      </c>
      <c r="H259" s="883">
        <v>0</v>
      </c>
      <c r="I259" s="883">
        <v>0</v>
      </c>
      <c r="J259" s="883">
        <v>0</v>
      </c>
      <c r="K259" s="883">
        <v>0</v>
      </c>
      <c r="L259" s="883">
        <v>0</v>
      </c>
      <c r="M259" s="883">
        <v>0</v>
      </c>
      <c r="N259" s="883">
        <v>0</v>
      </c>
      <c r="O259" s="786">
        <f t="shared" si="34"/>
        <v>0</v>
      </c>
      <c r="P259" s="883">
        <v>0</v>
      </c>
      <c r="Q259" s="802">
        <f t="shared" si="43"/>
        <v>0</v>
      </c>
      <c r="R259" s="802">
        <f t="shared" si="35"/>
        <v>0</v>
      </c>
      <c r="S259" s="802">
        <f t="shared" si="36"/>
        <v>0</v>
      </c>
      <c r="T259" s="802">
        <f t="shared" ref="T259:T279" si="47">IF(G259=0,0,SUM(H259:J259)/G259)</f>
        <v>0</v>
      </c>
      <c r="U259" s="50">
        <v>0</v>
      </c>
      <c r="V259" s="801" t="str">
        <f t="shared" si="44"/>
        <v>OK</v>
      </c>
      <c r="W259" s="801" t="str">
        <f t="shared" si="45"/>
        <v>OK</v>
      </c>
      <c r="X259" s="801" t="str">
        <f t="shared" si="46"/>
        <v>OK</v>
      </c>
      <c r="Y259" s="801" t="str">
        <f t="shared" si="37"/>
        <v>OK</v>
      </c>
    </row>
    <row r="260" spans="1:25" ht="20.25" customHeight="1">
      <c r="A260" s="32"/>
      <c r="B260" s="32"/>
      <c r="C260" s="32"/>
      <c r="D260" s="32"/>
      <c r="E260" s="883">
        <v>0</v>
      </c>
      <c r="F260" s="883">
        <v>0</v>
      </c>
      <c r="G260" s="883">
        <v>0</v>
      </c>
      <c r="H260" s="883">
        <v>0</v>
      </c>
      <c r="I260" s="883">
        <v>0</v>
      </c>
      <c r="J260" s="883">
        <v>0</v>
      </c>
      <c r="K260" s="883">
        <v>0</v>
      </c>
      <c r="L260" s="883">
        <v>0</v>
      </c>
      <c r="M260" s="883">
        <v>0</v>
      </c>
      <c r="N260" s="883">
        <v>0</v>
      </c>
      <c r="O260" s="786">
        <f t="shared" ref="O260:O279" si="48">+H260+I260+J260-K260-L260</f>
        <v>0</v>
      </c>
      <c r="P260" s="883">
        <v>0</v>
      </c>
      <c r="Q260" s="802">
        <f t="shared" si="43"/>
        <v>0</v>
      </c>
      <c r="R260" s="802">
        <f t="shared" ref="R260:R279" si="49">IF(SUM(H260:J260)=0,0,P260/SUM(H260:J260))</f>
        <v>0</v>
      </c>
      <c r="S260" s="802">
        <f t="shared" ref="S260:S279" si="50">IF(L260=0,0, N260*100/L260)</f>
        <v>0</v>
      </c>
      <c r="T260" s="802">
        <f t="shared" si="47"/>
        <v>0</v>
      </c>
      <c r="U260" s="50">
        <v>0</v>
      </c>
      <c r="V260" s="801" t="str">
        <f t="shared" si="44"/>
        <v>OK</v>
      </c>
      <c r="W260" s="801" t="str">
        <f t="shared" si="45"/>
        <v>OK</v>
      </c>
      <c r="X260" s="801" t="str">
        <f t="shared" si="46"/>
        <v>OK</v>
      </c>
      <c r="Y260" s="801" t="str">
        <f t="shared" ref="Y260:Y279" si="51">IF(AND(LEN(A260)=0,LEN(A261)&gt;0),"Err","OK")</f>
        <v>OK</v>
      </c>
    </row>
    <row r="261" spans="1:25" ht="20.25" customHeight="1">
      <c r="A261" s="32"/>
      <c r="B261" s="32"/>
      <c r="C261" s="32"/>
      <c r="D261" s="32"/>
      <c r="E261" s="3">
        <v>0</v>
      </c>
      <c r="F261" s="3">
        <v>0</v>
      </c>
      <c r="G261" s="3">
        <v>0</v>
      </c>
      <c r="H261" s="3">
        <v>0</v>
      </c>
      <c r="I261" s="3">
        <v>0</v>
      </c>
      <c r="J261" s="3">
        <v>0</v>
      </c>
      <c r="K261" s="3">
        <v>0</v>
      </c>
      <c r="L261" s="3">
        <v>0</v>
      </c>
      <c r="M261" s="3">
        <v>0</v>
      </c>
      <c r="N261" s="3">
        <v>0</v>
      </c>
      <c r="O261" s="786">
        <f t="shared" si="48"/>
        <v>0</v>
      </c>
      <c r="P261" s="3">
        <v>0</v>
      </c>
      <c r="Q261" s="802">
        <f t="shared" si="43"/>
        <v>0</v>
      </c>
      <c r="R261" s="802">
        <f t="shared" si="49"/>
        <v>0</v>
      </c>
      <c r="S261" s="802">
        <f t="shared" si="50"/>
        <v>0</v>
      </c>
      <c r="T261" s="802">
        <f t="shared" si="47"/>
        <v>0</v>
      </c>
      <c r="U261" s="50">
        <v>0</v>
      </c>
      <c r="V261" s="801" t="str">
        <f t="shared" si="44"/>
        <v>OK</v>
      </c>
      <c r="W261" s="801" t="str">
        <f t="shared" si="45"/>
        <v>OK</v>
      </c>
      <c r="X261" s="801" t="str">
        <f t="shared" si="46"/>
        <v>OK</v>
      </c>
      <c r="Y261" s="801" t="str">
        <f t="shared" si="51"/>
        <v>OK</v>
      </c>
    </row>
    <row r="262" spans="1:25" ht="20.25" customHeight="1">
      <c r="A262" s="32"/>
      <c r="B262" s="32"/>
      <c r="C262" s="884"/>
      <c r="D262" s="884"/>
      <c r="E262" s="883">
        <v>0</v>
      </c>
      <c r="F262" s="883">
        <v>0</v>
      </c>
      <c r="G262" s="883">
        <v>0</v>
      </c>
      <c r="H262" s="883">
        <v>0</v>
      </c>
      <c r="I262" s="883">
        <v>0</v>
      </c>
      <c r="J262" s="883">
        <v>0</v>
      </c>
      <c r="K262" s="883">
        <v>0</v>
      </c>
      <c r="L262" s="883">
        <v>0</v>
      </c>
      <c r="M262" s="883">
        <v>0</v>
      </c>
      <c r="N262" s="883">
        <v>0</v>
      </c>
      <c r="O262" s="786">
        <f t="shared" si="48"/>
        <v>0</v>
      </c>
      <c r="P262" s="883">
        <v>0</v>
      </c>
      <c r="Q262" s="802">
        <f t="shared" si="43"/>
        <v>0</v>
      </c>
      <c r="R262" s="802">
        <f t="shared" si="49"/>
        <v>0</v>
      </c>
      <c r="S262" s="802">
        <f t="shared" si="50"/>
        <v>0</v>
      </c>
      <c r="T262" s="802">
        <f t="shared" si="47"/>
        <v>0</v>
      </c>
      <c r="U262" s="50">
        <v>0</v>
      </c>
      <c r="V262" s="801" t="str">
        <f t="shared" si="44"/>
        <v>OK</v>
      </c>
      <c r="W262" s="801" t="str">
        <f t="shared" si="45"/>
        <v>OK</v>
      </c>
      <c r="X262" s="801" t="str">
        <f t="shared" si="46"/>
        <v>OK</v>
      </c>
      <c r="Y262" s="801" t="str">
        <f t="shared" si="51"/>
        <v>OK</v>
      </c>
    </row>
    <row r="263" spans="1:25" ht="20.25" customHeight="1">
      <c r="A263" s="32"/>
      <c r="B263" s="32"/>
      <c r="C263" s="32"/>
      <c r="D263" s="32"/>
      <c r="E263" s="3">
        <v>0</v>
      </c>
      <c r="F263" s="3">
        <v>0</v>
      </c>
      <c r="G263" s="3">
        <v>0</v>
      </c>
      <c r="H263" s="3">
        <v>0</v>
      </c>
      <c r="I263" s="3">
        <v>0</v>
      </c>
      <c r="J263" s="3">
        <v>0</v>
      </c>
      <c r="K263" s="3">
        <v>0</v>
      </c>
      <c r="L263" s="3">
        <v>0</v>
      </c>
      <c r="M263" s="3">
        <v>0</v>
      </c>
      <c r="N263" s="3">
        <v>0</v>
      </c>
      <c r="O263" s="786">
        <f t="shared" si="48"/>
        <v>0</v>
      </c>
      <c r="P263" s="3">
        <v>0</v>
      </c>
      <c r="Q263" s="802">
        <f t="shared" si="43"/>
        <v>0</v>
      </c>
      <c r="R263" s="802">
        <f t="shared" si="49"/>
        <v>0</v>
      </c>
      <c r="S263" s="802">
        <f t="shared" si="50"/>
        <v>0</v>
      </c>
      <c r="T263" s="802">
        <f t="shared" si="47"/>
        <v>0</v>
      </c>
      <c r="U263" s="50">
        <v>0</v>
      </c>
      <c r="V263" s="801" t="str">
        <f t="shared" si="44"/>
        <v>OK</v>
      </c>
      <c r="W263" s="801" t="str">
        <f t="shared" si="45"/>
        <v>OK</v>
      </c>
      <c r="X263" s="801" t="str">
        <f t="shared" si="46"/>
        <v>OK</v>
      </c>
      <c r="Y263" s="801" t="str">
        <f t="shared" si="51"/>
        <v>OK</v>
      </c>
    </row>
    <row r="264" spans="1:25" ht="20.25" customHeight="1">
      <c r="A264" s="32"/>
      <c r="B264" s="32"/>
      <c r="C264" s="32"/>
      <c r="D264" s="32"/>
      <c r="E264" s="3">
        <v>0</v>
      </c>
      <c r="F264" s="3">
        <v>0</v>
      </c>
      <c r="G264" s="3">
        <v>0</v>
      </c>
      <c r="H264" s="3">
        <v>0</v>
      </c>
      <c r="I264" s="3">
        <v>0</v>
      </c>
      <c r="J264" s="3">
        <v>0</v>
      </c>
      <c r="K264" s="3">
        <v>0</v>
      </c>
      <c r="L264" s="3">
        <v>0</v>
      </c>
      <c r="M264" s="3">
        <v>0</v>
      </c>
      <c r="N264" s="3">
        <v>0</v>
      </c>
      <c r="O264" s="786">
        <f t="shared" si="48"/>
        <v>0</v>
      </c>
      <c r="P264" s="3">
        <v>0</v>
      </c>
      <c r="Q264" s="802">
        <f t="shared" si="43"/>
        <v>0</v>
      </c>
      <c r="R264" s="802">
        <f t="shared" si="49"/>
        <v>0</v>
      </c>
      <c r="S264" s="802">
        <f t="shared" si="50"/>
        <v>0</v>
      </c>
      <c r="T264" s="802">
        <f t="shared" si="47"/>
        <v>0</v>
      </c>
      <c r="U264" s="50">
        <v>0</v>
      </c>
      <c r="V264" s="801" t="str">
        <f t="shared" si="44"/>
        <v>OK</v>
      </c>
      <c r="W264" s="801" t="str">
        <f t="shared" si="45"/>
        <v>OK</v>
      </c>
      <c r="X264" s="801" t="str">
        <f t="shared" si="46"/>
        <v>OK</v>
      </c>
      <c r="Y264" s="801" t="str">
        <f t="shared" si="51"/>
        <v>OK</v>
      </c>
    </row>
    <row r="265" spans="1:25" ht="20.25" customHeight="1">
      <c r="A265" s="32"/>
      <c r="B265" s="32"/>
      <c r="C265" s="32"/>
      <c r="D265" s="32"/>
      <c r="E265" s="3">
        <v>0</v>
      </c>
      <c r="F265" s="3">
        <v>0</v>
      </c>
      <c r="G265" s="3">
        <v>0</v>
      </c>
      <c r="H265" s="3">
        <v>0</v>
      </c>
      <c r="I265" s="3">
        <v>0</v>
      </c>
      <c r="J265" s="3">
        <v>0</v>
      </c>
      <c r="K265" s="3">
        <v>0</v>
      </c>
      <c r="L265" s="3">
        <v>0</v>
      </c>
      <c r="M265" s="3">
        <v>0</v>
      </c>
      <c r="N265" s="3">
        <v>0</v>
      </c>
      <c r="O265" s="786">
        <f t="shared" si="48"/>
        <v>0</v>
      </c>
      <c r="P265" s="3">
        <v>0</v>
      </c>
      <c r="Q265" s="802">
        <f t="shared" si="43"/>
        <v>0</v>
      </c>
      <c r="R265" s="802">
        <f t="shared" si="49"/>
        <v>0</v>
      </c>
      <c r="S265" s="802">
        <f t="shared" si="50"/>
        <v>0</v>
      </c>
      <c r="T265" s="802">
        <f t="shared" si="47"/>
        <v>0</v>
      </c>
      <c r="U265" s="50">
        <v>0</v>
      </c>
      <c r="V265" s="801" t="str">
        <f t="shared" si="44"/>
        <v>OK</v>
      </c>
      <c r="W265" s="801" t="str">
        <f t="shared" si="45"/>
        <v>OK</v>
      </c>
      <c r="X265" s="801" t="str">
        <f t="shared" si="46"/>
        <v>OK</v>
      </c>
      <c r="Y265" s="801" t="str">
        <f t="shared" si="51"/>
        <v>OK</v>
      </c>
    </row>
    <row r="266" spans="1:25" ht="20.25" customHeight="1">
      <c r="A266" s="32"/>
      <c r="B266" s="32"/>
      <c r="C266" s="884"/>
      <c r="D266" s="884"/>
      <c r="E266" s="883">
        <v>0</v>
      </c>
      <c r="F266" s="883">
        <v>0</v>
      </c>
      <c r="G266" s="883">
        <v>0</v>
      </c>
      <c r="H266" s="883">
        <v>0</v>
      </c>
      <c r="I266" s="883">
        <v>0</v>
      </c>
      <c r="J266" s="883">
        <v>0</v>
      </c>
      <c r="K266" s="883">
        <v>0</v>
      </c>
      <c r="L266" s="883">
        <v>0</v>
      </c>
      <c r="M266" s="883">
        <v>0</v>
      </c>
      <c r="N266" s="883">
        <v>0</v>
      </c>
      <c r="O266" s="786">
        <f t="shared" si="48"/>
        <v>0</v>
      </c>
      <c r="P266" s="883">
        <v>0</v>
      </c>
      <c r="Q266" s="802">
        <f t="shared" si="43"/>
        <v>0</v>
      </c>
      <c r="R266" s="802">
        <f t="shared" si="49"/>
        <v>0</v>
      </c>
      <c r="S266" s="802">
        <f t="shared" si="50"/>
        <v>0</v>
      </c>
      <c r="T266" s="802">
        <f t="shared" si="47"/>
        <v>0</v>
      </c>
      <c r="U266" s="50">
        <v>0</v>
      </c>
      <c r="V266" s="801" t="str">
        <f t="shared" si="44"/>
        <v>OK</v>
      </c>
      <c r="W266" s="801" t="str">
        <f t="shared" si="45"/>
        <v>OK</v>
      </c>
      <c r="X266" s="801" t="str">
        <f t="shared" si="46"/>
        <v>OK</v>
      </c>
      <c r="Y266" s="801" t="str">
        <f t="shared" si="51"/>
        <v>OK</v>
      </c>
    </row>
    <row r="267" spans="1:25" ht="20.25" customHeight="1">
      <c r="A267" s="32"/>
      <c r="B267" s="32"/>
      <c r="C267" s="884"/>
      <c r="D267" s="884"/>
      <c r="E267" s="883">
        <v>0</v>
      </c>
      <c r="F267" s="883">
        <v>0</v>
      </c>
      <c r="G267" s="883">
        <v>0</v>
      </c>
      <c r="H267" s="883">
        <v>0</v>
      </c>
      <c r="I267" s="883">
        <v>0</v>
      </c>
      <c r="J267" s="883">
        <v>0</v>
      </c>
      <c r="K267" s="883">
        <v>0</v>
      </c>
      <c r="L267" s="883">
        <v>0</v>
      </c>
      <c r="M267" s="883">
        <v>0</v>
      </c>
      <c r="N267" s="883">
        <v>0</v>
      </c>
      <c r="O267" s="786">
        <f t="shared" si="48"/>
        <v>0</v>
      </c>
      <c r="P267" s="883">
        <v>0</v>
      </c>
      <c r="Q267" s="802">
        <f t="shared" si="43"/>
        <v>0</v>
      </c>
      <c r="R267" s="802">
        <f t="shared" si="49"/>
        <v>0</v>
      </c>
      <c r="S267" s="802">
        <f t="shared" si="50"/>
        <v>0</v>
      </c>
      <c r="T267" s="802">
        <f t="shared" si="47"/>
        <v>0</v>
      </c>
      <c r="U267" s="50">
        <v>0</v>
      </c>
      <c r="V267" s="801" t="str">
        <f t="shared" si="44"/>
        <v>OK</v>
      </c>
      <c r="W267" s="801" t="str">
        <f t="shared" si="45"/>
        <v>OK</v>
      </c>
      <c r="X267" s="801" t="str">
        <f t="shared" si="46"/>
        <v>OK</v>
      </c>
      <c r="Y267" s="801" t="str">
        <f t="shared" si="51"/>
        <v>OK</v>
      </c>
    </row>
    <row r="268" spans="1:25" ht="20.25" customHeight="1">
      <c r="A268" s="32"/>
      <c r="B268" s="32"/>
      <c r="C268" s="884"/>
      <c r="D268" s="884"/>
      <c r="E268" s="883">
        <v>0</v>
      </c>
      <c r="F268" s="883">
        <v>0</v>
      </c>
      <c r="G268" s="883">
        <v>0</v>
      </c>
      <c r="H268" s="883">
        <v>0</v>
      </c>
      <c r="I268" s="883">
        <v>0</v>
      </c>
      <c r="J268" s="883">
        <v>0</v>
      </c>
      <c r="K268" s="883">
        <v>0</v>
      </c>
      <c r="L268" s="883">
        <v>0</v>
      </c>
      <c r="M268" s="883">
        <v>0</v>
      </c>
      <c r="N268" s="883">
        <v>0</v>
      </c>
      <c r="O268" s="786">
        <f t="shared" si="48"/>
        <v>0</v>
      </c>
      <c r="P268" s="883">
        <v>0</v>
      </c>
      <c r="Q268" s="802">
        <f t="shared" si="43"/>
        <v>0</v>
      </c>
      <c r="R268" s="802">
        <f t="shared" si="49"/>
        <v>0</v>
      </c>
      <c r="S268" s="802">
        <f t="shared" si="50"/>
        <v>0</v>
      </c>
      <c r="T268" s="802">
        <f t="shared" si="47"/>
        <v>0</v>
      </c>
      <c r="U268" s="50">
        <v>0</v>
      </c>
      <c r="V268" s="801" t="str">
        <f t="shared" si="44"/>
        <v>OK</v>
      </c>
      <c r="W268" s="801" t="str">
        <f t="shared" si="45"/>
        <v>OK</v>
      </c>
      <c r="X268" s="801" t="str">
        <f t="shared" si="46"/>
        <v>OK</v>
      </c>
      <c r="Y268" s="801" t="str">
        <f t="shared" si="51"/>
        <v>OK</v>
      </c>
    </row>
    <row r="269" spans="1:25" ht="20.25" customHeight="1">
      <c r="A269" s="32"/>
      <c r="B269" s="32"/>
      <c r="C269" s="884"/>
      <c r="D269" s="884"/>
      <c r="E269" s="883">
        <v>0</v>
      </c>
      <c r="F269" s="883">
        <v>0</v>
      </c>
      <c r="G269" s="883">
        <v>0</v>
      </c>
      <c r="H269" s="883">
        <v>0</v>
      </c>
      <c r="I269" s="883">
        <v>0</v>
      </c>
      <c r="J269" s="883">
        <v>0</v>
      </c>
      <c r="K269" s="883">
        <v>0</v>
      </c>
      <c r="L269" s="883">
        <v>0</v>
      </c>
      <c r="M269" s="883">
        <v>0</v>
      </c>
      <c r="N269" s="883">
        <v>0</v>
      </c>
      <c r="O269" s="786">
        <f t="shared" si="48"/>
        <v>0</v>
      </c>
      <c r="P269" s="883">
        <v>0</v>
      </c>
      <c r="Q269" s="802">
        <f t="shared" si="43"/>
        <v>0</v>
      </c>
      <c r="R269" s="802">
        <f t="shared" si="49"/>
        <v>0</v>
      </c>
      <c r="S269" s="802">
        <f t="shared" si="50"/>
        <v>0</v>
      </c>
      <c r="T269" s="802">
        <f t="shared" si="47"/>
        <v>0</v>
      </c>
      <c r="U269" s="50">
        <v>0</v>
      </c>
      <c r="V269" s="801" t="str">
        <f t="shared" si="44"/>
        <v>OK</v>
      </c>
      <c r="W269" s="801" t="str">
        <f t="shared" si="45"/>
        <v>OK</v>
      </c>
      <c r="X269" s="801" t="str">
        <f t="shared" si="46"/>
        <v>OK</v>
      </c>
      <c r="Y269" s="801" t="str">
        <f t="shared" si="51"/>
        <v>OK</v>
      </c>
    </row>
    <row r="270" spans="1:25" ht="20.25" customHeight="1">
      <c r="A270" s="32"/>
      <c r="B270" s="32"/>
      <c r="C270" s="32"/>
      <c r="D270" s="32"/>
      <c r="E270" s="3">
        <v>0</v>
      </c>
      <c r="F270" s="3">
        <v>0</v>
      </c>
      <c r="G270" s="3">
        <v>0</v>
      </c>
      <c r="H270" s="3">
        <v>0</v>
      </c>
      <c r="I270" s="3">
        <v>0</v>
      </c>
      <c r="J270" s="3">
        <v>0</v>
      </c>
      <c r="K270" s="3">
        <v>0</v>
      </c>
      <c r="L270" s="3">
        <v>0</v>
      </c>
      <c r="M270" s="3">
        <v>0</v>
      </c>
      <c r="N270" s="3">
        <v>0</v>
      </c>
      <c r="O270" s="786">
        <f t="shared" si="48"/>
        <v>0</v>
      </c>
      <c r="P270" s="3">
        <v>0</v>
      </c>
      <c r="Q270" s="802">
        <f t="shared" si="43"/>
        <v>0</v>
      </c>
      <c r="R270" s="802">
        <f t="shared" si="49"/>
        <v>0</v>
      </c>
      <c r="S270" s="802">
        <f t="shared" si="50"/>
        <v>0</v>
      </c>
      <c r="T270" s="802">
        <f t="shared" si="47"/>
        <v>0</v>
      </c>
      <c r="U270" s="50">
        <v>0</v>
      </c>
      <c r="V270" s="801" t="str">
        <f t="shared" si="44"/>
        <v>OK</v>
      </c>
      <c r="W270" s="801" t="str">
        <f t="shared" si="45"/>
        <v>OK</v>
      </c>
      <c r="X270" s="801" t="str">
        <f t="shared" si="46"/>
        <v>OK</v>
      </c>
      <c r="Y270" s="801" t="str">
        <f t="shared" si="51"/>
        <v>OK</v>
      </c>
    </row>
    <row r="271" spans="1:25" ht="20.25" customHeight="1">
      <c r="A271" s="32"/>
      <c r="B271" s="32"/>
      <c r="C271" s="32"/>
      <c r="D271" s="32"/>
      <c r="E271" s="3">
        <v>0</v>
      </c>
      <c r="F271" s="3">
        <v>0</v>
      </c>
      <c r="G271" s="3">
        <v>0</v>
      </c>
      <c r="H271" s="3">
        <v>0</v>
      </c>
      <c r="I271" s="3">
        <v>0</v>
      </c>
      <c r="J271" s="3">
        <v>0</v>
      </c>
      <c r="K271" s="3">
        <v>0</v>
      </c>
      <c r="L271" s="3">
        <v>0</v>
      </c>
      <c r="M271" s="3">
        <v>0</v>
      </c>
      <c r="N271" s="3">
        <v>0</v>
      </c>
      <c r="O271" s="786">
        <f t="shared" si="48"/>
        <v>0</v>
      </c>
      <c r="P271" s="3">
        <v>0</v>
      </c>
      <c r="Q271" s="802">
        <f t="shared" si="43"/>
        <v>0</v>
      </c>
      <c r="R271" s="802">
        <f t="shared" si="49"/>
        <v>0</v>
      </c>
      <c r="S271" s="802">
        <f t="shared" si="50"/>
        <v>0</v>
      </c>
      <c r="T271" s="802">
        <f t="shared" si="47"/>
        <v>0</v>
      </c>
      <c r="U271" s="50">
        <v>0</v>
      </c>
      <c r="V271" s="801" t="str">
        <f t="shared" si="44"/>
        <v>OK</v>
      </c>
      <c r="W271" s="801" t="str">
        <f t="shared" si="45"/>
        <v>OK</v>
      </c>
      <c r="X271" s="801" t="str">
        <f t="shared" si="46"/>
        <v>OK</v>
      </c>
      <c r="Y271" s="801" t="str">
        <f t="shared" si="51"/>
        <v>OK</v>
      </c>
    </row>
    <row r="272" spans="1:25" ht="20.25" customHeight="1">
      <c r="A272" s="32"/>
      <c r="B272" s="32"/>
      <c r="C272" s="884"/>
      <c r="D272" s="884"/>
      <c r="E272" s="883">
        <v>0</v>
      </c>
      <c r="F272" s="883">
        <v>0</v>
      </c>
      <c r="G272" s="883">
        <v>0</v>
      </c>
      <c r="H272" s="883">
        <v>0</v>
      </c>
      <c r="I272" s="883">
        <v>0</v>
      </c>
      <c r="J272" s="883">
        <v>0</v>
      </c>
      <c r="K272" s="883">
        <v>0</v>
      </c>
      <c r="L272" s="883">
        <v>0</v>
      </c>
      <c r="M272" s="883">
        <v>0</v>
      </c>
      <c r="N272" s="883">
        <v>0</v>
      </c>
      <c r="O272" s="786">
        <f t="shared" si="48"/>
        <v>0</v>
      </c>
      <c r="P272" s="883">
        <v>0</v>
      </c>
      <c r="Q272" s="802">
        <f>IF(G272=0,0,P272/G272)</f>
        <v>0</v>
      </c>
      <c r="R272" s="802">
        <f t="shared" si="49"/>
        <v>0</v>
      </c>
      <c r="S272" s="802">
        <f t="shared" si="50"/>
        <v>0</v>
      </c>
      <c r="T272" s="802">
        <f t="shared" si="47"/>
        <v>0</v>
      </c>
      <c r="U272" s="50">
        <v>0</v>
      </c>
      <c r="V272" s="801" t="str">
        <f t="shared" si="44"/>
        <v>OK</v>
      </c>
      <c r="W272" s="801" t="str">
        <f t="shared" si="45"/>
        <v>OK</v>
      </c>
      <c r="X272" s="801" t="str">
        <f t="shared" si="46"/>
        <v>OK</v>
      </c>
      <c r="Y272" s="801" t="str">
        <f t="shared" si="51"/>
        <v>OK</v>
      </c>
    </row>
    <row r="273" spans="1:25" ht="20.25" customHeight="1">
      <c r="A273" s="32"/>
      <c r="B273" s="32"/>
      <c r="C273" s="32"/>
      <c r="D273" s="32"/>
      <c r="E273" s="3">
        <v>0</v>
      </c>
      <c r="F273" s="3">
        <v>0</v>
      </c>
      <c r="G273" s="3">
        <v>0</v>
      </c>
      <c r="H273" s="3">
        <v>0</v>
      </c>
      <c r="I273" s="3">
        <v>0</v>
      </c>
      <c r="J273" s="3">
        <v>0</v>
      </c>
      <c r="K273" s="3">
        <v>0</v>
      </c>
      <c r="L273" s="3">
        <v>0</v>
      </c>
      <c r="M273" s="3">
        <v>0</v>
      </c>
      <c r="N273" s="3">
        <v>0</v>
      </c>
      <c r="O273" s="786">
        <f t="shared" si="48"/>
        <v>0</v>
      </c>
      <c r="P273" s="3">
        <v>0</v>
      </c>
      <c r="Q273" s="802">
        <f t="shared" si="43"/>
        <v>0</v>
      </c>
      <c r="R273" s="802">
        <f t="shared" si="49"/>
        <v>0</v>
      </c>
      <c r="S273" s="802">
        <f t="shared" si="50"/>
        <v>0</v>
      </c>
      <c r="T273" s="802">
        <f t="shared" si="47"/>
        <v>0</v>
      </c>
      <c r="U273" s="50">
        <v>0</v>
      </c>
      <c r="V273" s="801" t="str">
        <f t="shared" si="44"/>
        <v>OK</v>
      </c>
      <c r="W273" s="801" t="str">
        <f t="shared" si="45"/>
        <v>OK</v>
      </c>
      <c r="X273" s="801" t="str">
        <f t="shared" si="46"/>
        <v>OK</v>
      </c>
      <c r="Y273" s="801" t="str">
        <f t="shared" si="51"/>
        <v>OK</v>
      </c>
    </row>
    <row r="274" spans="1:25" ht="20.25" customHeight="1">
      <c r="A274" s="32"/>
      <c r="B274" s="32"/>
      <c r="C274" s="884"/>
      <c r="D274" s="884"/>
      <c r="E274" s="883">
        <v>0</v>
      </c>
      <c r="F274" s="883">
        <v>0</v>
      </c>
      <c r="G274" s="883">
        <v>0</v>
      </c>
      <c r="H274" s="883">
        <v>0</v>
      </c>
      <c r="I274" s="883">
        <v>0</v>
      </c>
      <c r="J274" s="883">
        <v>0</v>
      </c>
      <c r="K274" s="883">
        <v>0</v>
      </c>
      <c r="L274" s="883">
        <v>0</v>
      </c>
      <c r="M274" s="883">
        <v>0</v>
      </c>
      <c r="N274" s="883">
        <v>0</v>
      </c>
      <c r="O274" s="786">
        <f t="shared" si="48"/>
        <v>0</v>
      </c>
      <c r="P274" s="883">
        <v>0</v>
      </c>
      <c r="Q274" s="802">
        <f t="shared" si="43"/>
        <v>0</v>
      </c>
      <c r="R274" s="802">
        <f t="shared" si="49"/>
        <v>0</v>
      </c>
      <c r="S274" s="802">
        <f t="shared" si="50"/>
        <v>0</v>
      </c>
      <c r="T274" s="802">
        <f t="shared" si="47"/>
        <v>0</v>
      </c>
      <c r="U274" s="50">
        <v>0</v>
      </c>
      <c r="V274" s="801" t="str">
        <f t="shared" si="44"/>
        <v>OK</v>
      </c>
      <c r="W274" s="801" t="str">
        <f t="shared" si="45"/>
        <v>OK</v>
      </c>
      <c r="X274" s="801" t="str">
        <f t="shared" si="46"/>
        <v>OK</v>
      </c>
      <c r="Y274" s="801" t="str">
        <f t="shared" si="51"/>
        <v>OK</v>
      </c>
    </row>
    <row r="275" spans="1:25" ht="20.25" customHeight="1">
      <c r="A275" s="32"/>
      <c r="B275" s="32"/>
      <c r="C275" s="32"/>
      <c r="D275" s="32"/>
      <c r="E275" s="3">
        <v>0</v>
      </c>
      <c r="F275" s="3">
        <v>0</v>
      </c>
      <c r="G275" s="3">
        <v>0</v>
      </c>
      <c r="H275" s="3">
        <v>0</v>
      </c>
      <c r="I275" s="3">
        <v>0</v>
      </c>
      <c r="J275" s="3">
        <v>0</v>
      </c>
      <c r="K275" s="3">
        <v>0</v>
      </c>
      <c r="L275" s="3">
        <v>0</v>
      </c>
      <c r="M275" s="3">
        <v>0</v>
      </c>
      <c r="N275" s="3">
        <v>0</v>
      </c>
      <c r="O275" s="786">
        <f t="shared" si="48"/>
        <v>0</v>
      </c>
      <c r="P275" s="3">
        <v>0</v>
      </c>
      <c r="Q275" s="802">
        <f t="shared" si="43"/>
        <v>0</v>
      </c>
      <c r="R275" s="802">
        <f t="shared" si="49"/>
        <v>0</v>
      </c>
      <c r="S275" s="802">
        <f t="shared" si="50"/>
        <v>0</v>
      </c>
      <c r="T275" s="802">
        <f t="shared" si="47"/>
        <v>0</v>
      </c>
      <c r="U275" s="50">
        <v>0</v>
      </c>
      <c r="V275" s="801" t="str">
        <f t="shared" si="44"/>
        <v>OK</v>
      </c>
      <c r="W275" s="801" t="str">
        <f t="shared" si="45"/>
        <v>OK</v>
      </c>
      <c r="X275" s="801" t="str">
        <f t="shared" si="46"/>
        <v>OK</v>
      </c>
      <c r="Y275" s="801" t="str">
        <f t="shared" si="51"/>
        <v>OK</v>
      </c>
    </row>
    <row r="276" spans="1:25" ht="20.25" customHeight="1">
      <c r="A276" s="32"/>
      <c r="B276" s="32"/>
      <c r="C276" s="32"/>
      <c r="D276" s="32"/>
      <c r="E276" s="3">
        <v>0</v>
      </c>
      <c r="F276" s="3">
        <v>0</v>
      </c>
      <c r="G276" s="3">
        <v>0</v>
      </c>
      <c r="H276" s="3">
        <v>0</v>
      </c>
      <c r="I276" s="3">
        <v>0</v>
      </c>
      <c r="J276" s="3">
        <v>0</v>
      </c>
      <c r="K276" s="3">
        <v>0</v>
      </c>
      <c r="L276" s="3">
        <v>0</v>
      </c>
      <c r="M276" s="3">
        <v>0</v>
      </c>
      <c r="N276" s="3">
        <v>0</v>
      </c>
      <c r="O276" s="786">
        <f t="shared" si="48"/>
        <v>0</v>
      </c>
      <c r="P276" s="3">
        <v>0</v>
      </c>
      <c r="Q276" s="802">
        <f t="shared" si="43"/>
        <v>0</v>
      </c>
      <c r="R276" s="802">
        <f t="shared" si="49"/>
        <v>0</v>
      </c>
      <c r="S276" s="802">
        <f t="shared" si="50"/>
        <v>0</v>
      </c>
      <c r="T276" s="802">
        <f t="shared" si="47"/>
        <v>0</v>
      </c>
      <c r="U276" s="50">
        <v>0</v>
      </c>
      <c r="V276" s="801" t="str">
        <f t="shared" si="44"/>
        <v>OK</v>
      </c>
      <c r="W276" s="801" t="str">
        <f t="shared" si="45"/>
        <v>OK</v>
      </c>
      <c r="X276" s="801" t="str">
        <f t="shared" si="46"/>
        <v>OK</v>
      </c>
      <c r="Y276" s="801" t="str">
        <f t="shared" si="51"/>
        <v>OK</v>
      </c>
    </row>
    <row r="277" spans="1:25" ht="20.25" customHeight="1">
      <c r="A277" s="32"/>
      <c r="B277" s="32"/>
      <c r="C277" s="884"/>
      <c r="D277" s="884"/>
      <c r="E277" s="883">
        <v>0</v>
      </c>
      <c r="F277" s="883">
        <v>0</v>
      </c>
      <c r="G277" s="883">
        <v>0</v>
      </c>
      <c r="H277" s="883">
        <v>0</v>
      </c>
      <c r="I277" s="883">
        <v>0</v>
      </c>
      <c r="J277" s="883">
        <v>0</v>
      </c>
      <c r="K277" s="883">
        <v>0</v>
      </c>
      <c r="L277" s="883">
        <v>0</v>
      </c>
      <c r="M277" s="883">
        <v>0</v>
      </c>
      <c r="N277" s="883">
        <v>0</v>
      </c>
      <c r="O277" s="786">
        <f t="shared" si="48"/>
        <v>0</v>
      </c>
      <c r="P277" s="883">
        <v>0</v>
      </c>
      <c r="Q277" s="802">
        <f t="shared" si="43"/>
        <v>0</v>
      </c>
      <c r="R277" s="802">
        <f t="shared" si="49"/>
        <v>0</v>
      </c>
      <c r="S277" s="802">
        <f t="shared" si="50"/>
        <v>0</v>
      </c>
      <c r="T277" s="802">
        <f t="shared" si="47"/>
        <v>0</v>
      </c>
      <c r="U277" s="50">
        <v>0</v>
      </c>
      <c r="V277" s="801" t="str">
        <f t="shared" si="44"/>
        <v>OK</v>
      </c>
      <c r="W277" s="801" t="str">
        <f t="shared" si="45"/>
        <v>OK</v>
      </c>
      <c r="X277" s="801" t="str">
        <f t="shared" si="46"/>
        <v>OK</v>
      </c>
      <c r="Y277" s="801" t="str">
        <f t="shared" si="51"/>
        <v>OK</v>
      </c>
    </row>
    <row r="278" spans="1:25" ht="20.25" customHeight="1">
      <c r="A278" s="32"/>
      <c r="B278" s="32"/>
      <c r="C278" s="32"/>
      <c r="D278" s="32"/>
      <c r="E278" s="3">
        <v>0</v>
      </c>
      <c r="F278" s="3">
        <v>0</v>
      </c>
      <c r="G278" s="3">
        <v>0</v>
      </c>
      <c r="H278" s="3">
        <v>0</v>
      </c>
      <c r="I278" s="3">
        <v>0</v>
      </c>
      <c r="J278" s="3">
        <v>0</v>
      </c>
      <c r="K278" s="3">
        <v>0</v>
      </c>
      <c r="L278" s="3">
        <v>0</v>
      </c>
      <c r="M278" s="3">
        <v>0</v>
      </c>
      <c r="N278" s="3">
        <v>0</v>
      </c>
      <c r="O278" s="786">
        <f t="shared" si="48"/>
        <v>0</v>
      </c>
      <c r="P278" s="3">
        <v>0</v>
      </c>
      <c r="Q278" s="802">
        <f t="shared" si="43"/>
        <v>0</v>
      </c>
      <c r="R278" s="802">
        <f t="shared" si="49"/>
        <v>0</v>
      </c>
      <c r="S278" s="802">
        <f t="shared" si="50"/>
        <v>0</v>
      </c>
      <c r="T278" s="802">
        <f t="shared" si="47"/>
        <v>0</v>
      </c>
      <c r="U278" s="50">
        <v>0</v>
      </c>
      <c r="V278" s="801" t="str">
        <f t="shared" si="44"/>
        <v>OK</v>
      </c>
      <c r="W278" s="801" t="str">
        <f t="shared" si="45"/>
        <v>OK</v>
      </c>
      <c r="X278" s="801" t="str">
        <f t="shared" si="46"/>
        <v>OK</v>
      </c>
      <c r="Y278" s="801" t="str">
        <f t="shared" si="51"/>
        <v>OK</v>
      </c>
    </row>
    <row r="279" spans="1:25" ht="20.25" customHeight="1">
      <c r="A279" s="32"/>
      <c r="B279" s="32"/>
      <c r="C279" s="32"/>
      <c r="D279" s="32"/>
      <c r="E279" s="3">
        <v>0</v>
      </c>
      <c r="F279" s="3">
        <v>0</v>
      </c>
      <c r="G279" s="3">
        <v>0</v>
      </c>
      <c r="H279" s="3">
        <v>0</v>
      </c>
      <c r="I279" s="3">
        <v>0</v>
      </c>
      <c r="J279" s="3">
        <v>0</v>
      </c>
      <c r="K279" s="3">
        <v>0</v>
      </c>
      <c r="L279" s="3">
        <v>0</v>
      </c>
      <c r="M279" s="3">
        <v>0</v>
      </c>
      <c r="N279" s="3">
        <v>0</v>
      </c>
      <c r="O279" s="786">
        <f t="shared" si="48"/>
        <v>0</v>
      </c>
      <c r="P279" s="3">
        <v>0</v>
      </c>
      <c r="Q279" s="802">
        <f t="shared" si="43"/>
        <v>0</v>
      </c>
      <c r="R279" s="802">
        <f t="shared" si="49"/>
        <v>0</v>
      </c>
      <c r="S279" s="802">
        <f t="shared" si="50"/>
        <v>0</v>
      </c>
      <c r="T279" s="802">
        <f t="shared" si="47"/>
        <v>0</v>
      </c>
      <c r="U279" s="50">
        <v>0</v>
      </c>
      <c r="V279" s="801" t="str">
        <f t="shared" si="44"/>
        <v>OK</v>
      </c>
      <c r="W279" s="801" t="str">
        <f t="shared" si="45"/>
        <v>OK</v>
      </c>
      <c r="X279" s="801" t="str">
        <f t="shared" si="46"/>
        <v>OK</v>
      </c>
      <c r="Y279" s="801" t="str">
        <f t="shared" si="51"/>
        <v>OK</v>
      </c>
    </row>
    <row r="280" spans="1:25">
      <c r="C280" s="878"/>
      <c r="D280" s="878"/>
      <c r="E280" s="878"/>
      <c r="F280" s="878"/>
      <c r="G280" s="878"/>
      <c r="H280" s="878"/>
      <c r="I280" s="878"/>
      <c r="J280" s="878"/>
      <c r="K280" s="878"/>
      <c r="L280" s="878"/>
      <c r="M280" s="878"/>
      <c r="N280" s="878"/>
      <c r="O280" s="878"/>
      <c r="P280" s="878"/>
      <c r="Q280" s="878"/>
      <c r="R280" s="878"/>
      <c r="S280" s="878"/>
      <c r="T280" s="878"/>
    </row>
    <row r="281" spans="1:25">
      <c r="A281" s="1266" t="s">
        <v>141</v>
      </c>
      <c r="B281" s="1266"/>
    </row>
    <row r="282" spans="1:25">
      <c r="C282" s="878"/>
      <c r="D282" s="878"/>
      <c r="E282" s="878"/>
      <c r="F282" s="878"/>
      <c r="G282" s="878"/>
      <c r="H282" s="878"/>
      <c r="I282" s="878"/>
      <c r="J282" s="878"/>
      <c r="K282" s="878"/>
      <c r="L282" s="878"/>
      <c r="M282" s="878"/>
      <c r="N282" s="878"/>
      <c r="O282" s="878"/>
      <c r="P282" s="878"/>
      <c r="Q282" s="878"/>
      <c r="R282" s="878"/>
      <c r="S282" s="878"/>
      <c r="T282" s="878"/>
    </row>
    <row r="283" spans="1:25" ht="13.5" customHeight="1">
      <c r="A283" s="1247" t="s">
        <v>142</v>
      </c>
      <c r="B283" s="1247" t="s">
        <v>82</v>
      </c>
      <c r="C283" s="1250" t="s">
        <v>143</v>
      </c>
      <c r="D283" s="1252"/>
      <c r="E283" s="1250" t="s">
        <v>144</v>
      </c>
      <c r="F283" s="1251"/>
      <c r="G283" s="1251"/>
      <c r="H283" s="1251"/>
      <c r="I283" s="1252"/>
      <c r="J283" s="1247" t="s">
        <v>145</v>
      </c>
      <c r="K283" s="1279" t="s">
        <v>129</v>
      </c>
      <c r="L283" s="1280"/>
      <c r="M283" s="1281"/>
    </row>
    <row r="284" spans="1:25" ht="13.5" customHeight="1">
      <c r="A284" s="1248"/>
      <c r="B284" s="1248"/>
      <c r="C284" s="1273" t="s">
        <v>131</v>
      </c>
      <c r="D284" s="1273" t="s">
        <v>146</v>
      </c>
      <c r="E284" s="1273" t="s">
        <v>147</v>
      </c>
      <c r="F284" s="1273" t="s">
        <v>148</v>
      </c>
      <c r="G284" s="1276" t="s">
        <v>117</v>
      </c>
      <c r="H284" s="1278"/>
      <c r="I284" s="1273" t="s">
        <v>118</v>
      </c>
      <c r="J284" s="1267"/>
      <c r="K284" s="1273" t="s">
        <v>119</v>
      </c>
      <c r="L284" s="1273" t="s">
        <v>149</v>
      </c>
      <c r="M284" s="1273" t="s">
        <v>150</v>
      </c>
      <c r="N284" s="878"/>
      <c r="O284" s="878"/>
      <c r="P284" s="878"/>
      <c r="Q284" s="878"/>
      <c r="R284" s="878"/>
      <c r="S284" s="878"/>
      <c r="T284" s="878"/>
    </row>
    <row r="285" spans="1:25" ht="12.75" customHeight="1">
      <c r="A285" s="1248"/>
      <c r="B285" s="1248"/>
      <c r="C285" s="1248"/>
      <c r="D285" s="1248"/>
      <c r="E285" s="1248"/>
      <c r="F285" s="1248"/>
      <c r="G285" s="1247" t="s">
        <v>1</v>
      </c>
      <c r="H285" s="1247" t="s">
        <v>151</v>
      </c>
      <c r="I285" s="1248"/>
      <c r="J285" s="1248"/>
      <c r="K285" s="1248"/>
      <c r="L285" s="1248"/>
      <c r="M285" s="1248"/>
    </row>
    <row r="286" spans="1:25">
      <c r="A286" s="1249"/>
      <c r="B286" s="1249"/>
      <c r="C286" s="1268"/>
      <c r="D286" s="1268"/>
      <c r="E286" s="1268"/>
      <c r="F286" s="1268"/>
      <c r="G286" s="1268"/>
      <c r="H286" s="1268"/>
      <c r="I286" s="1268"/>
      <c r="J286" s="1268"/>
      <c r="K286" s="1268"/>
      <c r="L286" s="1268"/>
      <c r="M286" s="1268"/>
      <c r="N286" s="878"/>
      <c r="O286" s="878"/>
      <c r="P286" s="878"/>
      <c r="Q286" s="878"/>
      <c r="R286" s="878"/>
      <c r="S286" s="878"/>
      <c r="T286" s="878"/>
    </row>
    <row r="287" spans="1:25">
      <c r="A287" s="23" t="s">
        <v>2</v>
      </c>
      <c r="B287" s="23" t="s">
        <v>3</v>
      </c>
      <c r="C287" s="23">
        <v>1</v>
      </c>
      <c r="D287" s="23">
        <v>2</v>
      </c>
      <c r="E287" s="23">
        <v>3</v>
      </c>
      <c r="F287" s="23">
        <v>4</v>
      </c>
      <c r="G287" s="23">
        <v>5</v>
      </c>
      <c r="H287" s="23">
        <v>6</v>
      </c>
      <c r="I287" s="23">
        <v>7</v>
      </c>
      <c r="J287" s="23">
        <v>8</v>
      </c>
      <c r="K287" s="23">
        <v>9</v>
      </c>
      <c r="L287" s="23">
        <v>10</v>
      </c>
      <c r="M287" s="23">
        <v>11</v>
      </c>
    </row>
    <row r="288" spans="1:25" ht="19.5" customHeight="1">
      <c r="A288" s="52" t="s">
        <v>152</v>
      </c>
      <c r="B288" s="4">
        <v>1</v>
      </c>
      <c r="C288" s="886">
        <v>0</v>
      </c>
      <c r="D288" s="886">
        <v>0</v>
      </c>
      <c r="E288" s="886">
        <v>0</v>
      </c>
      <c r="F288" s="886">
        <v>0</v>
      </c>
      <c r="G288" s="886">
        <v>0</v>
      </c>
      <c r="H288" s="886">
        <v>0</v>
      </c>
      <c r="I288" s="803">
        <f>+E288+F288-G288</f>
        <v>0</v>
      </c>
      <c r="J288" s="886">
        <v>0</v>
      </c>
      <c r="K288" s="887">
        <v>0</v>
      </c>
      <c r="L288" s="887">
        <v>0</v>
      </c>
      <c r="M288" s="887">
        <v>0</v>
      </c>
      <c r="N288" s="804" t="str">
        <f>IF(OR(G288&gt;(H288),(AND(G288=0,H288=0))),"OK","Err")</f>
        <v>OK</v>
      </c>
      <c r="O288" s="878"/>
      <c r="P288" s="878"/>
      <c r="Q288" s="878"/>
      <c r="R288" s="878"/>
      <c r="S288" s="878"/>
      <c r="T288" s="878"/>
    </row>
    <row r="289" spans="1:22" ht="19.5" customHeight="1">
      <c r="A289" s="52" t="s">
        <v>153</v>
      </c>
      <c r="B289" s="4">
        <v>2</v>
      </c>
      <c r="C289" s="886">
        <v>0</v>
      </c>
      <c r="D289" s="886">
        <v>0</v>
      </c>
      <c r="E289" s="886">
        <v>0</v>
      </c>
      <c r="F289" s="886">
        <v>0</v>
      </c>
      <c r="G289" s="886">
        <v>0</v>
      </c>
      <c r="H289" s="886">
        <v>0</v>
      </c>
      <c r="I289" s="803">
        <f>+E289+F289-G289</f>
        <v>0</v>
      </c>
      <c r="J289" s="886">
        <v>0</v>
      </c>
      <c r="K289" s="887">
        <v>0</v>
      </c>
      <c r="L289" s="887">
        <v>0</v>
      </c>
      <c r="M289" s="887">
        <v>0</v>
      </c>
      <c r="N289" s="804" t="str">
        <f>IF(OR(G289&gt;(H289),(AND(G289=0,H289=0))),"OK","Err")</f>
        <v>OK</v>
      </c>
      <c r="O289" s="878"/>
      <c r="P289" s="878"/>
      <c r="Q289" s="878"/>
      <c r="R289" s="878"/>
      <c r="S289" s="878"/>
      <c r="T289" s="878"/>
    </row>
    <row r="290" spans="1:22">
      <c r="C290" s="878"/>
      <c r="D290" s="878"/>
      <c r="E290" s="878"/>
      <c r="F290" s="878"/>
      <c r="G290" s="878"/>
      <c r="H290" s="878"/>
      <c r="I290" s="878"/>
      <c r="J290" s="878"/>
      <c r="K290" s="878"/>
      <c r="L290" s="878"/>
      <c r="M290" s="878"/>
      <c r="N290" s="878"/>
      <c r="O290" s="878"/>
      <c r="P290" s="878"/>
      <c r="Q290" s="878"/>
      <c r="R290" s="878"/>
      <c r="S290" s="878"/>
      <c r="T290" s="878"/>
    </row>
    <row r="291" spans="1:22">
      <c r="A291" s="1266" t="s">
        <v>154</v>
      </c>
      <c r="B291" s="1266"/>
      <c r="C291" s="878"/>
      <c r="D291" s="878"/>
      <c r="E291" s="878"/>
      <c r="F291" s="878"/>
      <c r="G291" s="878"/>
      <c r="H291" s="878"/>
      <c r="I291" s="878"/>
      <c r="J291" s="878"/>
      <c r="K291" s="878"/>
      <c r="L291" s="878"/>
      <c r="M291" s="878"/>
      <c r="N291" s="878"/>
      <c r="O291" s="878"/>
      <c r="P291" s="878"/>
      <c r="Q291" s="878"/>
      <c r="R291" s="878"/>
      <c r="S291" s="878"/>
      <c r="T291" s="878"/>
    </row>
    <row r="292" spans="1:22">
      <c r="A292" s="12"/>
      <c r="C292" s="878"/>
      <c r="D292" s="878"/>
      <c r="E292" s="878"/>
      <c r="F292" s="878"/>
      <c r="G292" s="878"/>
      <c r="H292" s="878"/>
      <c r="I292" s="878"/>
      <c r="J292" s="878"/>
      <c r="K292" s="878"/>
      <c r="L292" s="878"/>
      <c r="M292" s="878"/>
      <c r="N292" s="878"/>
      <c r="O292" s="878"/>
      <c r="P292" s="878"/>
      <c r="Q292" s="878"/>
      <c r="R292" s="878"/>
      <c r="S292" s="878"/>
      <c r="T292" s="878"/>
      <c r="U292" s="878"/>
      <c r="V292" s="878"/>
    </row>
    <row r="293" spans="1:22" ht="26.25" customHeight="1">
      <c r="A293" s="1247" t="s">
        <v>155</v>
      </c>
      <c r="B293" s="1247" t="s">
        <v>82</v>
      </c>
      <c r="C293" s="1247" t="s">
        <v>1</v>
      </c>
      <c r="D293" s="1247" t="s">
        <v>156</v>
      </c>
      <c r="E293" s="1250" t="s">
        <v>157</v>
      </c>
      <c r="F293" s="1252"/>
      <c r="G293" s="1247" t="s">
        <v>158</v>
      </c>
      <c r="H293" s="1247" t="s">
        <v>159</v>
      </c>
      <c r="I293" s="1247" t="s">
        <v>160</v>
      </c>
      <c r="J293" s="1247" t="s">
        <v>161</v>
      </c>
      <c r="K293" s="1247" t="s">
        <v>162</v>
      </c>
      <c r="L293" s="1247" t="s">
        <v>163</v>
      </c>
      <c r="M293" s="1269" t="s">
        <v>164</v>
      </c>
      <c r="N293" s="1272" t="s">
        <v>165</v>
      </c>
      <c r="O293" s="1251"/>
      <c r="P293" s="1251"/>
      <c r="Q293" s="1252"/>
    </row>
    <row r="294" spans="1:22" ht="13.5" customHeight="1">
      <c r="A294" s="1248"/>
      <c r="B294" s="1248"/>
      <c r="C294" s="1267"/>
      <c r="D294" s="1267"/>
      <c r="E294" s="1273" t="s">
        <v>1</v>
      </c>
      <c r="F294" s="1273" t="s">
        <v>261</v>
      </c>
      <c r="G294" s="1267"/>
      <c r="H294" s="1267"/>
      <c r="I294" s="1267"/>
      <c r="J294" s="1267"/>
      <c r="K294" s="1267"/>
      <c r="L294" s="1267"/>
      <c r="M294" s="1270"/>
      <c r="N294" s="1274" t="s">
        <v>1</v>
      </c>
      <c r="O294" s="1276" t="s">
        <v>37</v>
      </c>
      <c r="P294" s="1277"/>
      <c r="Q294" s="1278"/>
      <c r="R294" s="878"/>
      <c r="S294" s="878"/>
      <c r="T294" s="878"/>
    </row>
    <row r="295" spans="1:22" ht="55.2">
      <c r="A295" s="1249"/>
      <c r="B295" s="1249"/>
      <c r="C295" s="1268"/>
      <c r="D295" s="1268"/>
      <c r="E295" s="1268"/>
      <c r="F295" s="1268"/>
      <c r="G295" s="1268"/>
      <c r="H295" s="1268"/>
      <c r="I295" s="1268"/>
      <c r="J295" s="1268"/>
      <c r="K295" s="1268"/>
      <c r="L295" s="1268"/>
      <c r="M295" s="1271"/>
      <c r="N295" s="1275"/>
      <c r="O295" s="888" t="s">
        <v>217</v>
      </c>
      <c r="P295" s="888" t="s">
        <v>166</v>
      </c>
      <c r="Q295" s="888" t="s">
        <v>167</v>
      </c>
      <c r="R295" s="878"/>
      <c r="S295" s="878"/>
      <c r="T295" s="878"/>
    </row>
    <row r="296" spans="1:22">
      <c r="A296" s="4" t="s">
        <v>2</v>
      </c>
      <c r="B296" s="23" t="s">
        <v>3</v>
      </c>
      <c r="C296" s="4">
        <v>1</v>
      </c>
      <c r="D296" s="4">
        <v>2</v>
      </c>
      <c r="E296" s="4">
        <v>3</v>
      </c>
      <c r="F296" s="4">
        <v>4</v>
      </c>
      <c r="G296" s="4">
        <v>5</v>
      </c>
      <c r="H296" s="4">
        <v>6</v>
      </c>
      <c r="I296" s="4">
        <v>7</v>
      </c>
      <c r="J296" s="4">
        <v>8</v>
      </c>
      <c r="K296" s="4">
        <v>9</v>
      </c>
      <c r="L296" s="4">
        <v>10</v>
      </c>
      <c r="M296" s="53">
        <v>11</v>
      </c>
      <c r="N296" s="24">
        <v>12</v>
      </c>
      <c r="O296" s="4">
        <v>13</v>
      </c>
      <c r="P296" s="4">
        <v>14</v>
      </c>
      <c r="Q296" s="4">
        <v>15</v>
      </c>
    </row>
    <row r="297" spans="1:22" ht="20.25" customHeight="1">
      <c r="A297" s="13" t="s">
        <v>1</v>
      </c>
      <c r="B297" s="4">
        <v>1</v>
      </c>
      <c r="C297" s="803">
        <f t="shared" ref="C297:Q297" si="52">SUM(C298:C305)</f>
        <v>0</v>
      </c>
      <c r="D297" s="803">
        <f t="shared" si="52"/>
        <v>0</v>
      </c>
      <c r="E297" s="803">
        <f t="shared" si="52"/>
        <v>0</v>
      </c>
      <c r="F297" s="803">
        <f t="shared" si="52"/>
        <v>0</v>
      </c>
      <c r="G297" s="803">
        <f t="shared" si="52"/>
        <v>0</v>
      </c>
      <c r="H297" s="803">
        <f t="shared" si="52"/>
        <v>0</v>
      </c>
      <c r="I297" s="803">
        <f t="shared" si="52"/>
        <v>0</v>
      </c>
      <c r="J297" s="803">
        <f t="shared" si="52"/>
        <v>0</v>
      </c>
      <c r="K297" s="803">
        <f t="shared" si="52"/>
        <v>0</v>
      </c>
      <c r="L297" s="803">
        <f t="shared" si="52"/>
        <v>0</v>
      </c>
      <c r="M297" s="803">
        <f t="shared" si="52"/>
        <v>0</v>
      </c>
      <c r="N297" s="803">
        <f t="shared" si="52"/>
        <v>0</v>
      </c>
      <c r="O297" s="803">
        <f t="shared" si="52"/>
        <v>0</v>
      </c>
      <c r="P297" s="803">
        <f t="shared" si="52"/>
        <v>0</v>
      </c>
      <c r="Q297" s="803">
        <f t="shared" si="52"/>
        <v>0</v>
      </c>
      <c r="R297" s="878"/>
      <c r="S297" s="878"/>
      <c r="T297" s="878"/>
    </row>
    <row r="298" spans="1:22" ht="20.25" customHeight="1">
      <c r="A298" s="13" t="s">
        <v>29</v>
      </c>
      <c r="B298" s="4">
        <v>2</v>
      </c>
      <c r="C298" s="803">
        <f>+D298+E298+SUM(G298:M298)</f>
        <v>0</v>
      </c>
      <c r="D298" s="883">
        <v>0</v>
      </c>
      <c r="E298" s="883">
        <v>0</v>
      </c>
      <c r="F298" s="883">
        <v>0</v>
      </c>
      <c r="G298" s="883">
        <v>0</v>
      </c>
      <c r="H298" s="883">
        <v>0</v>
      </c>
      <c r="I298" s="883">
        <v>0</v>
      </c>
      <c r="J298" s="883">
        <v>0</v>
      </c>
      <c r="K298" s="883">
        <v>0</v>
      </c>
      <c r="L298" s="883">
        <v>0</v>
      </c>
      <c r="M298" s="889">
        <v>0</v>
      </c>
      <c r="N298" s="890">
        <v>0</v>
      </c>
      <c r="O298" s="883">
        <v>0</v>
      </c>
      <c r="P298" s="883">
        <v>0</v>
      </c>
      <c r="Q298" s="883">
        <v>0</v>
      </c>
      <c r="R298" s="801" t="str">
        <f t="shared" ref="R298:R305" si="53">IF(OR(N298&gt;(O298),(AND(N298=0,O298=0))),"OK","Err")</f>
        <v>OK</v>
      </c>
      <c r="S298" s="801" t="str">
        <f t="shared" ref="S298:S305" si="54">IF(OR(N298&gt;SUM(P298:Q298),(AND(N298=0,SUM(P298:Q298)=0))),"OK","Err")</f>
        <v>OK</v>
      </c>
      <c r="T298" s="878"/>
    </row>
    <row r="299" spans="1:22" ht="20.25" customHeight="1">
      <c r="A299" s="13" t="s">
        <v>168</v>
      </c>
      <c r="B299" s="4">
        <v>3</v>
      </c>
      <c r="C299" s="803">
        <f t="shared" ref="C299:C304" si="55">+D299+E299+SUM(G299:M299)</f>
        <v>0</v>
      </c>
      <c r="D299" s="3">
        <v>0</v>
      </c>
      <c r="E299" s="3">
        <v>0</v>
      </c>
      <c r="F299" s="3">
        <v>0</v>
      </c>
      <c r="G299" s="3">
        <v>0</v>
      </c>
      <c r="H299" s="3">
        <v>0</v>
      </c>
      <c r="I299" s="3">
        <v>0</v>
      </c>
      <c r="J299" s="3">
        <v>0</v>
      </c>
      <c r="K299" s="3">
        <v>0</v>
      </c>
      <c r="L299" s="3">
        <v>0</v>
      </c>
      <c r="M299" s="54">
        <v>0</v>
      </c>
      <c r="N299" s="14">
        <v>0</v>
      </c>
      <c r="O299" s="3">
        <v>0</v>
      </c>
      <c r="P299" s="3">
        <v>0</v>
      </c>
      <c r="Q299" s="3">
        <v>0</v>
      </c>
      <c r="R299" s="801" t="str">
        <f t="shared" si="53"/>
        <v>OK</v>
      </c>
      <c r="S299" s="801" t="str">
        <f t="shared" si="54"/>
        <v>OK</v>
      </c>
    </row>
    <row r="300" spans="1:22" ht="20.25" customHeight="1">
      <c r="A300" s="13" t="s">
        <v>169</v>
      </c>
      <c r="B300" s="4">
        <v>4</v>
      </c>
      <c r="C300" s="803">
        <f t="shared" si="55"/>
        <v>0</v>
      </c>
      <c r="D300" s="3">
        <v>0</v>
      </c>
      <c r="E300" s="3">
        <v>0</v>
      </c>
      <c r="F300" s="3">
        <v>0</v>
      </c>
      <c r="G300" s="3">
        <v>0</v>
      </c>
      <c r="H300" s="3">
        <v>0</v>
      </c>
      <c r="I300" s="3">
        <v>0</v>
      </c>
      <c r="J300" s="3">
        <v>0</v>
      </c>
      <c r="K300" s="3">
        <v>0</v>
      </c>
      <c r="L300" s="3">
        <v>0</v>
      </c>
      <c r="M300" s="54">
        <v>0</v>
      </c>
      <c r="N300" s="14">
        <v>0</v>
      </c>
      <c r="O300" s="3">
        <v>0</v>
      </c>
      <c r="P300" s="3">
        <v>0</v>
      </c>
      <c r="Q300" s="3">
        <v>0</v>
      </c>
      <c r="R300" s="801" t="str">
        <f t="shared" si="53"/>
        <v>OK</v>
      </c>
      <c r="S300" s="801" t="str">
        <f t="shared" si="54"/>
        <v>OK</v>
      </c>
    </row>
    <row r="301" spans="1:22" ht="20.25" customHeight="1">
      <c r="A301" s="13" t="s">
        <v>170</v>
      </c>
      <c r="B301" s="4">
        <v>5</v>
      </c>
      <c r="C301" s="803">
        <f t="shared" si="55"/>
        <v>0</v>
      </c>
      <c r="D301" s="883">
        <v>0</v>
      </c>
      <c r="E301" s="883">
        <v>0</v>
      </c>
      <c r="F301" s="883">
        <v>0</v>
      </c>
      <c r="G301" s="883">
        <v>0</v>
      </c>
      <c r="H301" s="883">
        <v>0</v>
      </c>
      <c r="I301" s="883">
        <v>0</v>
      </c>
      <c r="J301" s="883">
        <v>0</v>
      </c>
      <c r="K301" s="883">
        <v>0</v>
      </c>
      <c r="L301" s="883">
        <v>0</v>
      </c>
      <c r="M301" s="889">
        <v>0</v>
      </c>
      <c r="N301" s="890">
        <v>0</v>
      </c>
      <c r="O301" s="883">
        <v>0</v>
      </c>
      <c r="P301" s="883">
        <v>0</v>
      </c>
      <c r="Q301" s="883">
        <v>0</v>
      </c>
      <c r="R301" s="801" t="str">
        <f t="shared" si="53"/>
        <v>OK</v>
      </c>
      <c r="S301" s="801" t="str">
        <f t="shared" si="54"/>
        <v>OK</v>
      </c>
      <c r="T301" s="878"/>
    </row>
    <row r="302" spans="1:22" ht="20.25" customHeight="1">
      <c r="A302" s="13" t="s">
        <v>44</v>
      </c>
      <c r="B302" s="4">
        <v>6</v>
      </c>
      <c r="C302" s="803">
        <f t="shared" si="55"/>
        <v>0</v>
      </c>
      <c r="D302" s="883">
        <v>0</v>
      </c>
      <c r="E302" s="883">
        <v>0</v>
      </c>
      <c r="F302" s="883">
        <v>0</v>
      </c>
      <c r="G302" s="883">
        <v>0</v>
      </c>
      <c r="H302" s="883">
        <v>0</v>
      </c>
      <c r="I302" s="883">
        <v>0</v>
      </c>
      <c r="J302" s="883">
        <v>0</v>
      </c>
      <c r="K302" s="883">
        <v>0</v>
      </c>
      <c r="L302" s="883">
        <v>0</v>
      </c>
      <c r="M302" s="889">
        <v>0</v>
      </c>
      <c r="N302" s="890">
        <v>0</v>
      </c>
      <c r="O302" s="883">
        <v>0</v>
      </c>
      <c r="P302" s="883">
        <v>0</v>
      </c>
      <c r="Q302" s="883">
        <v>0</v>
      </c>
      <c r="R302" s="801" t="str">
        <f t="shared" si="53"/>
        <v>OK</v>
      </c>
      <c r="S302" s="801" t="str">
        <f t="shared" si="54"/>
        <v>OK</v>
      </c>
      <c r="T302" s="878"/>
    </row>
    <row r="303" spans="1:22" ht="20.25" customHeight="1">
      <c r="A303" s="13" t="s">
        <v>140</v>
      </c>
      <c r="B303" s="4">
        <v>7</v>
      </c>
      <c r="C303" s="803">
        <f t="shared" si="55"/>
        <v>0</v>
      </c>
      <c r="D303" s="883">
        <v>0</v>
      </c>
      <c r="E303" s="883">
        <v>0</v>
      </c>
      <c r="F303" s="883">
        <v>0</v>
      </c>
      <c r="G303" s="883">
        <v>0</v>
      </c>
      <c r="H303" s="883">
        <v>0</v>
      </c>
      <c r="I303" s="883">
        <v>0</v>
      </c>
      <c r="J303" s="883">
        <v>0</v>
      </c>
      <c r="K303" s="883">
        <v>0</v>
      </c>
      <c r="L303" s="883">
        <v>0</v>
      </c>
      <c r="M303" s="889">
        <v>0</v>
      </c>
      <c r="N303" s="890">
        <v>0</v>
      </c>
      <c r="O303" s="883">
        <v>0</v>
      </c>
      <c r="P303" s="883">
        <v>0</v>
      </c>
      <c r="Q303" s="883">
        <v>0</v>
      </c>
      <c r="R303" s="801" t="str">
        <f t="shared" si="53"/>
        <v>OK</v>
      </c>
      <c r="S303" s="801" t="str">
        <f t="shared" si="54"/>
        <v>OK</v>
      </c>
      <c r="T303" s="878"/>
    </row>
    <row r="304" spans="1:22" ht="20.25" customHeight="1">
      <c r="A304" s="13" t="s">
        <v>171</v>
      </c>
      <c r="B304" s="4">
        <v>8</v>
      </c>
      <c r="C304" s="803">
        <f t="shared" si="55"/>
        <v>0</v>
      </c>
      <c r="D304" s="883">
        <v>0</v>
      </c>
      <c r="E304" s="883">
        <v>0</v>
      </c>
      <c r="F304" s="883">
        <v>0</v>
      </c>
      <c r="G304" s="883">
        <v>0</v>
      </c>
      <c r="H304" s="883">
        <v>0</v>
      </c>
      <c r="I304" s="883">
        <v>0</v>
      </c>
      <c r="J304" s="883">
        <v>0</v>
      </c>
      <c r="K304" s="883">
        <v>0</v>
      </c>
      <c r="L304" s="883">
        <v>0</v>
      </c>
      <c r="M304" s="889">
        <v>0</v>
      </c>
      <c r="N304" s="890">
        <v>0</v>
      </c>
      <c r="O304" s="883">
        <v>0</v>
      </c>
      <c r="P304" s="883">
        <v>0</v>
      </c>
      <c r="Q304" s="883">
        <v>0</v>
      </c>
      <c r="R304" s="801" t="str">
        <f t="shared" si="53"/>
        <v>OK</v>
      </c>
      <c r="S304" s="801" t="str">
        <f t="shared" si="54"/>
        <v>OK</v>
      </c>
      <c r="T304" s="878"/>
    </row>
    <row r="305" spans="1:20" ht="20.25" customHeight="1">
      <c r="A305" s="13" t="s">
        <v>19</v>
      </c>
      <c r="B305" s="4">
        <v>9</v>
      </c>
      <c r="C305" s="803">
        <f>+D305+E305+SUM(G305:M305)</f>
        <v>0</v>
      </c>
      <c r="D305" s="3">
        <v>0</v>
      </c>
      <c r="E305" s="3">
        <v>0</v>
      </c>
      <c r="F305" s="3">
        <v>0</v>
      </c>
      <c r="G305" s="3">
        <v>0</v>
      </c>
      <c r="H305" s="3">
        <v>0</v>
      </c>
      <c r="I305" s="3">
        <v>0</v>
      </c>
      <c r="J305" s="3">
        <v>0</v>
      </c>
      <c r="K305" s="3">
        <v>0</v>
      </c>
      <c r="L305" s="3">
        <v>0</v>
      </c>
      <c r="M305" s="54">
        <v>0</v>
      </c>
      <c r="N305" s="14">
        <v>0</v>
      </c>
      <c r="O305" s="3">
        <v>0</v>
      </c>
      <c r="P305" s="3">
        <v>0</v>
      </c>
      <c r="Q305" s="3">
        <v>0</v>
      </c>
      <c r="R305" s="801" t="str">
        <f t="shared" si="53"/>
        <v>OK</v>
      </c>
      <c r="S305" s="801" t="str">
        <f t="shared" si="54"/>
        <v>OK</v>
      </c>
    </row>
    <row r="306" spans="1:20">
      <c r="A306" s="12"/>
      <c r="F306" s="801" t="str">
        <f t="shared" ref="F306:F313" si="56">IF(OR(E298&gt;=(F298),(AND(E298=0,F298=0))),"OK","Err")</f>
        <v>OK</v>
      </c>
    </row>
    <row r="307" spans="1:20">
      <c r="A307" s="12"/>
      <c r="C307" s="878"/>
      <c r="D307" s="878"/>
      <c r="E307" s="878"/>
      <c r="F307" s="801" t="str">
        <f t="shared" si="56"/>
        <v>OK</v>
      </c>
      <c r="G307" s="878"/>
      <c r="H307" s="878"/>
      <c r="I307" s="878"/>
      <c r="J307" s="878"/>
      <c r="K307" s="878"/>
      <c r="L307" s="878"/>
      <c r="M307" s="878"/>
      <c r="N307" s="878"/>
      <c r="O307" s="878"/>
      <c r="P307" s="878"/>
      <c r="Q307" s="878"/>
      <c r="R307" s="878"/>
      <c r="S307" s="878"/>
      <c r="T307" s="878"/>
    </row>
    <row r="308" spans="1:20">
      <c r="F308" s="801" t="str">
        <f t="shared" si="56"/>
        <v>OK</v>
      </c>
    </row>
    <row r="309" spans="1:20">
      <c r="C309" s="878"/>
      <c r="D309" s="878"/>
      <c r="E309" s="878"/>
      <c r="F309" s="801" t="str">
        <f t="shared" si="56"/>
        <v>OK</v>
      </c>
      <c r="G309" s="878"/>
      <c r="H309" s="878"/>
      <c r="I309" s="878"/>
      <c r="J309" s="878"/>
      <c r="K309" s="878"/>
      <c r="L309" s="878"/>
      <c r="M309" s="878"/>
      <c r="N309" s="878"/>
      <c r="O309" s="878"/>
      <c r="P309" s="878"/>
      <c r="Q309" s="878"/>
      <c r="R309" s="878"/>
      <c r="S309" s="878"/>
      <c r="T309" s="878"/>
    </row>
    <row r="310" spans="1:20">
      <c r="F310" s="801" t="str">
        <f t="shared" si="56"/>
        <v>OK</v>
      </c>
    </row>
    <row r="311" spans="1:20">
      <c r="C311" s="878"/>
      <c r="D311" s="878"/>
      <c r="E311" s="878"/>
      <c r="F311" s="801" t="str">
        <f t="shared" si="56"/>
        <v>OK</v>
      </c>
      <c r="G311" s="878"/>
      <c r="H311" s="878"/>
      <c r="I311" s="878"/>
      <c r="J311" s="878"/>
      <c r="K311" s="878"/>
      <c r="L311" s="878"/>
      <c r="M311" s="878"/>
      <c r="N311" s="878"/>
      <c r="O311" s="878"/>
      <c r="P311" s="878"/>
      <c r="Q311" s="878"/>
      <c r="R311" s="878"/>
      <c r="S311" s="878"/>
      <c r="T311" s="878"/>
    </row>
    <row r="312" spans="1:20">
      <c r="C312" s="878"/>
      <c r="D312" s="878"/>
      <c r="E312" s="878"/>
      <c r="F312" s="801" t="str">
        <f t="shared" si="56"/>
        <v>OK</v>
      </c>
      <c r="G312" s="878"/>
      <c r="H312" s="878"/>
      <c r="I312" s="878"/>
      <c r="J312" s="878"/>
      <c r="K312" s="878"/>
      <c r="L312" s="878"/>
      <c r="M312" s="878"/>
      <c r="N312" s="878"/>
      <c r="O312" s="878"/>
      <c r="P312" s="878"/>
      <c r="Q312" s="878"/>
      <c r="R312" s="878"/>
      <c r="S312" s="878"/>
      <c r="T312" s="878"/>
    </row>
    <row r="313" spans="1:20">
      <c r="C313" s="878"/>
      <c r="D313" s="878"/>
      <c r="E313" s="878"/>
      <c r="F313" s="801" t="str">
        <f t="shared" si="56"/>
        <v>OK</v>
      </c>
      <c r="G313" s="878"/>
      <c r="H313" s="878"/>
      <c r="I313" s="878"/>
      <c r="J313" s="878"/>
      <c r="K313" s="878"/>
      <c r="L313" s="878"/>
      <c r="M313" s="878"/>
      <c r="N313" s="878"/>
      <c r="O313" s="878"/>
      <c r="P313" s="878"/>
      <c r="Q313" s="878"/>
      <c r="R313" s="878"/>
      <c r="S313" s="878"/>
      <c r="T313" s="878"/>
    </row>
    <row r="314" spans="1:20">
      <c r="C314" s="878"/>
      <c r="D314" s="878"/>
      <c r="E314" s="878"/>
      <c r="F314" s="876"/>
      <c r="G314" s="878"/>
      <c r="H314" s="878"/>
      <c r="I314" s="878"/>
      <c r="J314" s="878"/>
      <c r="K314" s="878"/>
      <c r="L314" s="878"/>
      <c r="M314" s="878"/>
      <c r="N314" s="878"/>
      <c r="O314" s="878"/>
      <c r="P314" s="878"/>
      <c r="Q314" s="878"/>
      <c r="R314" s="878"/>
      <c r="S314" s="878"/>
      <c r="T314" s="878"/>
    </row>
    <row r="315" spans="1:20">
      <c r="E315" s="36"/>
    </row>
    <row r="316" spans="1:20">
      <c r="E316" s="36"/>
    </row>
    <row r="317" spans="1:20">
      <c r="E317" s="36"/>
    </row>
    <row r="318" spans="1:20">
      <c r="E318" s="36"/>
    </row>
    <row r="319" spans="1:20">
      <c r="E319" s="36"/>
    </row>
    <row r="320" spans="1:20">
      <c r="C320" s="878"/>
      <c r="D320" s="878"/>
      <c r="E320" s="878"/>
      <c r="F320" s="878"/>
      <c r="G320" s="878"/>
      <c r="H320" s="878"/>
      <c r="I320" s="878"/>
      <c r="J320" s="878"/>
      <c r="K320" s="878"/>
      <c r="L320" s="878"/>
      <c r="M320" s="878"/>
      <c r="N320" s="878"/>
      <c r="O320" s="878"/>
      <c r="P320" s="878"/>
      <c r="Q320" s="878"/>
      <c r="R320" s="878"/>
      <c r="S320" s="878"/>
      <c r="T320" s="878"/>
    </row>
    <row r="321" spans="1:16">
      <c r="A321" s="12"/>
    </row>
    <row r="322" spans="1:16">
      <c r="G322" s="878"/>
      <c r="H322" s="878"/>
      <c r="I322" s="878"/>
      <c r="J322" s="878"/>
      <c r="K322" s="878"/>
      <c r="L322" s="878"/>
      <c r="M322" s="878"/>
      <c r="N322" s="878"/>
    </row>
    <row r="323" spans="1:16">
      <c r="M323" s="878"/>
      <c r="N323" s="878"/>
    </row>
    <row r="324" spans="1:16">
      <c r="M324" s="878"/>
      <c r="N324" s="878"/>
      <c r="O324" s="878"/>
      <c r="P324" s="878"/>
    </row>
    <row r="329" spans="1:16">
      <c r="C329" s="878"/>
      <c r="D329" s="878"/>
      <c r="E329" s="878"/>
      <c r="F329" s="878"/>
      <c r="G329" s="878"/>
      <c r="H329" s="878"/>
      <c r="I329" s="878"/>
      <c r="J329" s="878"/>
      <c r="K329" s="878"/>
      <c r="L329" s="878"/>
      <c r="M329" s="878"/>
      <c r="N329" s="878"/>
      <c r="O329" s="878"/>
      <c r="P329" s="878"/>
    </row>
    <row r="330" spans="1:16">
      <c r="C330" s="878"/>
      <c r="D330" s="878"/>
      <c r="E330" s="878"/>
      <c r="F330" s="878"/>
      <c r="G330" s="878"/>
      <c r="H330" s="878"/>
      <c r="I330" s="878"/>
      <c r="J330" s="878"/>
      <c r="K330" s="878"/>
      <c r="L330" s="878"/>
      <c r="M330" s="878"/>
      <c r="N330" s="878"/>
      <c r="O330" s="878"/>
      <c r="P330" s="878"/>
    </row>
    <row r="331" spans="1:16">
      <c r="C331" s="878"/>
      <c r="D331" s="878"/>
      <c r="E331" s="878"/>
      <c r="F331" s="878"/>
      <c r="G331" s="878"/>
      <c r="H331" s="878"/>
      <c r="I331" s="878"/>
      <c r="J331" s="878"/>
      <c r="K331" s="878"/>
      <c r="L331" s="878"/>
      <c r="M331" s="878"/>
      <c r="N331" s="878"/>
      <c r="O331" s="878"/>
      <c r="P331" s="878"/>
    </row>
    <row r="332" spans="1:16">
      <c r="C332" s="878"/>
      <c r="D332" s="878"/>
      <c r="E332" s="878"/>
      <c r="F332" s="878"/>
      <c r="G332" s="878"/>
      <c r="H332" s="878"/>
      <c r="I332" s="878"/>
      <c r="J332" s="878"/>
      <c r="K332" s="878"/>
      <c r="L332" s="878"/>
      <c r="M332" s="878"/>
      <c r="N332" s="878"/>
      <c r="O332" s="878"/>
      <c r="P332" s="878"/>
    </row>
    <row r="335" spans="1:16">
      <c r="C335" s="878"/>
      <c r="D335" s="878"/>
      <c r="E335" s="878"/>
      <c r="F335" s="878"/>
      <c r="G335" s="878"/>
      <c r="H335" s="878"/>
      <c r="I335" s="878"/>
      <c r="J335" s="878"/>
      <c r="K335" s="878"/>
      <c r="L335" s="878"/>
      <c r="M335" s="878"/>
      <c r="N335" s="878"/>
      <c r="O335" s="878"/>
      <c r="P335" s="878"/>
    </row>
    <row r="337" spans="3:16">
      <c r="C337" s="878"/>
      <c r="D337" s="878"/>
      <c r="E337" s="878"/>
      <c r="F337" s="878"/>
      <c r="G337" s="878"/>
      <c r="H337" s="878"/>
      <c r="I337" s="878"/>
      <c r="J337" s="878"/>
      <c r="K337" s="878"/>
      <c r="L337" s="878"/>
      <c r="M337" s="878"/>
      <c r="N337" s="878"/>
      <c r="O337" s="878"/>
      <c r="P337" s="878"/>
    </row>
    <row r="340" spans="3:16">
      <c r="C340" s="878"/>
      <c r="D340" s="878"/>
      <c r="E340" s="878"/>
      <c r="F340" s="878"/>
      <c r="G340" s="878"/>
      <c r="H340" s="878"/>
      <c r="I340" s="878"/>
      <c r="J340" s="878"/>
      <c r="K340" s="878"/>
      <c r="L340" s="878"/>
      <c r="M340" s="878"/>
      <c r="N340" s="878"/>
      <c r="O340" s="878"/>
      <c r="P340" s="878"/>
    </row>
    <row r="343" spans="3:16">
      <c r="C343" s="878"/>
      <c r="D343" s="878"/>
      <c r="E343" s="878"/>
      <c r="F343" s="878"/>
      <c r="G343" s="878"/>
      <c r="H343" s="878"/>
      <c r="I343" s="878"/>
      <c r="J343" s="878"/>
      <c r="K343" s="878"/>
      <c r="L343" s="878"/>
      <c r="M343" s="878"/>
      <c r="N343" s="878"/>
      <c r="O343" s="878"/>
      <c r="P343" s="878"/>
    </row>
    <row r="345" spans="3:16">
      <c r="C345" s="878"/>
      <c r="D345" s="878"/>
      <c r="E345" s="878"/>
      <c r="F345" s="878"/>
      <c r="G345" s="878"/>
      <c r="H345" s="878"/>
      <c r="I345" s="878"/>
      <c r="J345" s="878"/>
      <c r="K345" s="878"/>
      <c r="L345" s="878"/>
      <c r="M345" s="878"/>
      <c r="N345" s="878"/>
      <c r="O345" s="878"/>
      <c r="P345" s="878"/>
    </row>
    <row r="347" spans="3:16">
      <c r="C347" s="878"/>
      <c r="D347" s="878"/>
      <c r="E347" s="878"/>
      <c r="F347" s="878"/>
      <c r="G347" s="878"/>
      <c r="H347" s="878"/>
      <c r="I347" s="878"/>
      <c r="J347" s="878"/>
      <c r="K347" s="878"/>
      <c r="L347" s="878"/>
      <c r="M347" s="878"/>
      <c r="N347" s="878"/>
      <c r="O347" s="878"/>
      <c r="P347" s="878"/>
    </row>
    <row r="349" spans="3:16">
      <c r="C349" s="878"/>
      <c r="D349" s="878"/>
      <c r="E349" s="878"/>
      <c r="F349" s="878"/>
      <c r="G349" s="878"/>
      <c r="H349" s="878"/>
      <c r="I349" s="878"/>
      <c r="J349" s="878"/>
      <c r="K349" s="878"/>
      <c r="L349" s="878"/>
      <c r="M349" s="878"/>
      <c r="N349" s="878"/>
      <c r="O349" s="878"/>
      <c r="P349" s="878"/>
    </row>
    <row r="351" spans="3:16">
      <c r="C351" s="878"/>
      <c r="D351" s="878"/>
      <c r="E351" s="878"/>
      <c r="F351" s="878"/>
      <c r="G351" s="878"/>
      <c r="H351" s="878"/>
      <c r="I351" s="878"/>
      <c r="J351" s="878"/>
      <c r="K351" s="878"/>
      <c r="L351" s="878"/>
      <c r="M351" s="878"/>
      <c r="N351" s="878"/>
      <c r="O351" s="878"/>
      <c r="P351" s="878"/>
    </row>
    <row r="352" spans="3:16">
      <c r="C352" s="878"/>
      <c r="D352" s="878"/>
      <c r="E352" s="878"/>
      <c r="F352" s="878"/>
      <c r="G352" s="878"/>
      <c r="H352" s="878"/>
      <c r="I352" s="878"/>
      <c r="J352" s="878"/>
      <c r="K352" s="878"/>
      <c r="L352" s="878"/>
      <c r="M352" s="878"/>
      <c r="N352" s="878"/>
      <c r="O352" s="878"/>
      <c r="P352" s="878"/>
    </row>
    <row r="353" spans="3:16">
      <c r="C353" s="878"/>
      <c r="D353" s="878"/>
      <c r="E353" s="878"/>
      <c r="F353" s="878"/>
      <c r="G353" s="878"/>
      <c r="H353" s="878"/>
      <c r="I353" s="878"/>
      <c r="J353" s="878"/>
      <c r="K353" s="878"/>
      <c r="L353" s="878"/>
      <c r="M353" s="878"/>
      <c r="N353" s="878"/>
      <c r="O353" s="878"/>
      <c r="P353" s="878"/>
    </row>
    <row r="354" spans="3:16">
      <c r="C354" s="878"/>
      <c r="D354" s="878"/>
      <c r="E354" s="878"/>
      <c r="F354" s="878"/>
      <c r="G354" s="878"/>
      <c r="H354" s="878"/>
      <c r="I354" s="878"/>
      <c r="J354" s="878"/>
      <c r="K354" s="878"/>
      <c r="L354" s="878"/>
      <c r="M354" s="878"/>
      <c r="N354" s="878"/>
      <c r="O354" s="878"/>
      <c r="P354" s="878"/>
    </row>
    <row r="355" spans="3:16">
      <c r="C355" s="878"/>
      <c r="D355" s="878"/>
      <c r="E355" s="878"/>
      <c r="F355" s="878"/>
      <c r="G355" s="878"/>
      <c r="H355" s="878"/>
      <c r="I355" s="878"/>
      <c r="J355" s="878"/>
      <c r="K355" s="878"/>
      <c r="L355" s="878"/>
      <c r="M355" s="878"/>
      <c r="N355" s="878"/>
      <c r="O355" s="878"/>
      <c r="P355" s="878"/>
    </row>
    <row r="357" spans="3:16">
      <c r="C357" s="878"/>
      <c r="D357" s="878"/>
      <c r="E357" s="878"/>
      <c r="F357" s="878"/>
      <c r="G357" s="878"/>
      <c r="H357" s="878"/>
      <c r="I357" s="878"/>
      <c r="J357" s="878"/>
      <c r="K357" s="878"/>
      <c r="L357" s="878"/>
      <c r="M357" s="878"/>
      <c r="N357" s="878"/>
      <c r="O357" s="878"/>
      <c r="P357" s="878"/>
    </row>
    <row r="358" spans="3:16">
      <c r="C358" s="878"/>
      <c r="D358" s="878"/>
      <c r="E358" s="878"/>
      <c r="F358" s="878"/>
      <c r="G358" s="878"/>
      <c r="H358" s="878"/>
      <c r="I358" s="878"/>
      <c r="J358" s="878"/>
      <c r="K358" s="878"/>
      <c r="L358" s="878"/>
      <c r="M358" s="878"/>
      <c r="N358" s="878"/>
      <c r="O358" s="878"/>
      <c r="P358" s="878"/>
    </row>
    <row r="360" spans="3:16">
      <c r="C360" s="878"/>
      <c r="D360" s="878"/>
      <c r="E360" s="878"/>
      <c r="F360" s="878"/>
      <c r="G360" s="878"/>
      <c r="H360" s="878"/>
      <c r="I360" s="878"/>
      <c r="J360" s="878"/>
      <c r="K360" s="878"/>
      <c r="L360" s="878"/>
      <c r="M360" s="878"/>
      <c r="N360" s="878"/>
      <c r="O360" s="878"/>
      <c r="P360" s="878"/>
    </row>
    <row r="361" spans="3:16">
      <c r="C361" s="878"/>
      <c r="D361" s="878"/>
      <c r="E361" s="878"/>
      <c r="F361" s="878"/>
      <c r="G361" s="878"/>
      <c r="H361" s="878"/>
      <c r="I361" s="878"/>
      <c r="J361" s="878"/>
      <c r="K361" s="878"/>
      <c r="L361" s="878"/>
      <c r="M361" s="878"/>
      <c r="N361" s="878"/>
      <c r="O361" s="878"/>
      <c r="P361" s="878"/>
    </row>
    <row r="364" spans="3:16">
      <c r="C364" s="878"/>
      <c r="D364" s="878"/>
      <c r="E364" s="878"/>
      <c r="F364" s="878"/>
      <c r="G364" s="878"/>
      <c r="H364" s="878"/>
      <c r="I364" s="878"/>
      <c r="J364" s="878"/>
      <c r="K364" s="878"/>
      <c r="L364" s="878"/>
      <c r="M364" s="878"/>
      <c r="N364" s="878"/>
      <c r="O364" s="878"/>
      <c r="P364" s="878"/>
    </row>
    <row r="365" spans="3:16">
      <c r="C365" s="878"/>
      <c r="D365" s="878"/>
      <c r="E365" s="878"/>
      <c r="F365" s="878"/>
      <c r="G365" s="878"/>
      <c r="H365" s="878"/>
      <c r="I365" s="878"/>
      <c r="J365" s="878"/>
      <c r="K365" s="878"/>
      <c r="L365" s="878"/>
      <c r="M365" s="878"/>
      <c r="N365" s="878"/>
      <c r="O365" s="878"/>
      <c r="P365" s="878"/>
    </row>
    <row r="366" spans="3:16">
      <c r="C366" s="878"/>
      <c r="D366" s="878"/>
      <c r="E366" s="878"/>
      <c r="F366" s="878"/>
      <c r="G366" s="878"/>
      <c r="H366" s="878"/>
      <c r="I366" s="878"/>
      <c r="J366" s="878"/>
      <c r="K366" s="878"/>
      <c r="L366" s="878"/>
      <c r="M366" s="878"/>
      <c r="N366" s="878"/>
      <c r="O366" s="878"/>
      <c r="P366" s="878"/>
    </row>
    <row r="367" spans="3:16">
      <c r="C367" s="878"/>
      <c r="D367" s="878"/>
      <c r="E367" s="878"/>
      <c r="F367" s="878"/>
      <c r="G367" s="878"/>
      <c r="H367" s="878"/>
      <c r="I367" s="878"/>
      <c r="J367" s="878"/>
      <c r="K367" s="878"/>
      <c r="L367" s="878"/>
      <c r="M367" s="878"/>
      <c r="N367" s="878"/>
      <c r="O367" s="878"/>
      <c r="P367" s="878"/>
    </row>
    <row r="370" spans="3:16">
      <c r="C370" s="878"/>
      <c r="D370" s="878"/>
      <c r="E370" s="878"/>
      <c r="F370" s="878"/>
      <c r="G370" s="878"/>
      <c r="H370" s="878"/>
      <c r="I370" s="878"/>
      <c r="J370" s="878"/>
      <c r="K370" s="878"/>
      <c r="L370" s="878"/>
      <c r="M370" s="878"/>
      <c r="N370" s="878"/>
      <c r="O370" s="878"/>
      <c r="P370" s="878"/>
    </row>
    <row r="372" spans="3:16">
      <c r="C372" s="878"/>
      <c r="D372" s="878"/>
      <c r="E372" s="878"/>
      <c r="F372" s="878"/>
      <c r="G372" s="878"/>
      <c r="H372" s="878"/>
      <c r="I372" s="878"/>
      <c r="J372" s="878"/>
      <c r="K372" s="878"/>
      <c r="L372" s="878"/>
      <c r="M372" s="878"/>
      <c r="N372" s="878"/>
      <c r="O372" s="878"/>
      <c r="P372" s="878"/>
    </row>
    <row r="374" spans="3:16">
      <c r="C374" s="878"/>
      <c r="D374" s="878"/>
      <c r="E374" s="878"/>
      <c r="F374" s="878"/>
      <c r="G374" s="878"/>
      <c r="H374" s="878"/>
      <c r="I374" s="878"/>
      <c r="J374" s="878"/>
      <c r="K374" s="878"/>
      <c r="L374" s="878"/>
      <c r="M374" s="878"/>
      <c r="N374" s="878"/>
      <c r="O374" s="878"/>
      <c r="P374" s="878"/>
    </row>
    <row r="375" spans="3:16">
      <c r="C375" s="878"/>
      <c r="D375" s="878"/>
      <c r="E375" s="878"/>
      <c r="F375" s="878"/>
      <c r="G375" s="878"/>
      <c r="H375" s="878"/>
      <c r="I375" s="878"/>
      <c r="J375" s="878"/>
      <c r="K375" s="878"/>
      <c r="L375" s="878"/>
      <c r="M375" s="878"/>
      <c r="N375" s="878"/>
      <c r="O375" s="878"/>
      <c r="P375" s="878"/>
    </row>
    <row r="376" spans="3:16">
      <c r="C376" s="878"/>
      <c r="D376" s="878"/>
      <c r="E376" s="878"/>
      <c r="F376" s="878"/>
      <c r="G376" s="878"/>
      <c r="H376" s="878"/>
      <c r="I376" s="878"/>
      <c r="J376" s="878"/>
      <c r="K376" s="878"/>
      <c r="L376" s="878"/>
      <c r="M376" s="878"/>
      <c r="N376" s="878"/>
      <c r="O376" s="878"/>
      <c r="P376" s="878"/>
    </row>
    <row r="377" spans="3:16">
      <c r="C377" s="878"/>
      <c r="D377" s="878"/>
      <c r="E377" s="878"/>
      <c r="F377" s="878"/>
      <c r="G377" s="878"/>
      <c r="H377" s="878"/>
      <c r="I377" s="878"/>
      <c r="J377" s="878"/>
      <c r="K377" s="878"/>
      <c r="L377" s="878"/>
      <c r="M377" s="878"/>
      <c r="N377" s="878"/>
      <c r="O377" s="878"/>
      <c r="P377" s="878"/>
    </row>
    <row r="383" spans="3:16">
      <c r="C383" s="878"/>
      <c r="D383" s="878"/>
      <c r="E383" s="878"/>
      <c r="F383" s="878"/>
      <c r="G383" s="878"/>
      <c r="H383" s="878"/>
      <c r="I383" s="878"/>
      <c r="J383" s="878"/>
      <c r="K383" s="878"/>
      <c r="L383" s="878"/>
      <c r="M383" s="878"/>
      <c r="N383" s="878"/>
      <c r="O383" s="878"/>
      <c r="P383" s="878"/>
    </row>
    <row r="385" spans="3:8">
      <c r="E385" s="878"/>
      <c r="F385" s="878"/>
      <c r="G385" s="878"/>
      <c r="H385" s="878"/>
    </row>
    <row r="391" spans="3:8">
      <c r="C391" s="878"/>
      <c r="D391" s="878"/>
      <c r="E391" s="878"/>
      <c r="F391" s="878"/>
      <c r="G391" s="878"/>
      <c r="H391" s="878"/>
    </row>
    <row r="392" spans="3:8">
      <c r="C392" s="878"/>
      <c r="D392" s="878"/>
      <c r="E392" s="878"/>
      <c r="F392" s="878"/>
      <c r="G392" s="878"/>
      <c r="H392" s="878"/>
    </row>
    <row r="393" spans="3:8">
      <c r="C393" s="878"/>
      <c r="D393" s="878"/>
      <c r="E393" s="878"/>
      <c r="F393" s="878"/>
      <c r="G393" s="878"/>
      <c r="H393" s="878"/>
    </row>
    <row r="394" spans="3:8">
      <c r="C394" s="878"/>
      <c r="D394" s="878"/>
      <c r="E394" s="878"/>
      <c r="F394" s="878"/>
      <c r="G394" s="878"/>
      <c r="H394" s="878"/>
    </row>
    <row r="395" spans="3:8">
      <c r="C395" s="878"/>
      <c r="D395" s="878"/>
      <c r="E395" s="878"/>
      <c r="F395" s="878"/>
      <c r="G395" s="878"/>
      <c r="H395" s="878"/>
    </row>
    <row r="396" spans="3:8">
      <c r="C396" s="878"/>
      <c r="D396" s="878"/>
      <c r="E396" s="878"/>
      <c r="F396" s="878"/>
      <c r="G396" s="878"/>
      <c r="H396" s="878"/>
    </row>
    <row r="397" spans="3:8">
      <c r="C397" s="878"/>
      <c r="D397" s="878"/>
      <c r="E397" s="878"/>
      <c r="F397" s="878"/>
      <c r="G397" s="878"/>
      <c r="H397" s="878"/>
    </row>
    <row r="398" spans="3:8">
      <c r="C398" s="878"/>
      <c r="D398" s="878"/>
      <c r="E398" s="878"/>
      <c r="F398" s="878"/>
      <c r="G398" s="878"/>
      <c r="H398" s="878"/>
    </row>
    <row r="399" spans="3:8">
      <c r="C399" s="878"/>
      <c r="D399" s="878"/>
      <c r="E399" s="878"/>
      <c r="F399" s="878"/>
      <c r="G399" s="878"/>
      <c r="H399" s="878"/>
    </row>
    <row r="400" spans="3:8">
      <c r="C400" s="878"/>
      <c r="D400" s="878"/>
      <c r="E400" s="878"/>
      <c r="F400" s="878"/>
      <c r="G400" s="878"/>
      <c r="H400" s="878"/>
    </row>
    <row r="401" spans="3:10">
      <c r="C401" s="878"/>
      <c r="D401" s="878"/>
      <c r="E401" s="878"/>
      <c r="F401" s="878"/>
      <c r="G401" s="878"/>
      <c r="H401" s="878"/>
    </row>
    <row r="402" spans="3:10">
      <c r="C402" s="878"/>
      <c r="D402" s="878"/>
      <c r="E402" s="878"/>
      <c r="F402" s="878"/>
      <c r="G402" s="878"/>
      <c r="H402" s="878"/>
    </row>
    <row r="403" spans="3:10">
      <c r="C403" s="878"/>
      <c r="D403" s="878"/>
      <c r="E403" s="878"/>
      <c r="F403" s="878"/>
      <c r="G403" s="878"/>
      <c r="H403" s="878"/>
    </row>
    <row r="404" spans="3:10">
      <c r="C404" s="878"/>
      <c r="D404" s="878"/>
      <c r="E404" s="878"/>
      <c r="F404" s="878"/>
      <c r="G404" s="878"/>
      <c r="H404" s="878"/>
    </row>
    <row r="405" spans="3:10">
      <c r="C405" s="878"/>
      <c r="D405" s="878"/>
      <c r="E405" s="878"/>
      <c r="F405" s="878"/>
      <c r="G405" s="878"/>
      <c r="H405" s="878"/>
      <c r="I405" s="878"/>
      <c r="J405" s="878"/>
    </row>
    <row r="406" spans="3:10">
      <c r="C406" s="878"/>
      <c r="D406" s="878"/>
      <c r="E406" s="878"/>
      <c r="F406" s="878"/>
      <c r="G406" s="878"/>
      <c r="H406" s="878"/>
    </row>
    <row r="407" spans="3:10">
      <c r="C407" s="878"/>
      <c r="D407" s="878"/>
      <c r="E407" s="878"/>
      <c r="F407" s="878"/>
      <c r="G407" s="878"/>
      <c r="H407" s="878"/>
    </row>
    <row r="408" spans="3:10">
      <c r="C408" s="878"/>
      <c r="D408" s="878"/>
      <c r="E408" s="878"/>
      <c r="F408" s="878"/>
      <c r="G408" s="878"/>
      <c r="H408" s="878"/>
    </row>
    <row r="409" spans="3:10">
      <c r="C409" s="878"/>
      <c r="D409" s="878"/>
      <c r="E409" s="878"/>
      <c r="F409" s="878"/>
      <c r="G409" s="878"/>
      <c r="H409" s="878"/>
    </row>
    <row r="410" spans="3:10">
      <c r="C410" s="878"/>
      <c r="D410" s="878"/>
      <c r="E410" s="878"/>
      <c r="F410" s="878"/>
      <c r="G410" s="878"/>
      <c r="H410" s="878"/>
    </row>
    <row r="411" spans="3:10">
      <c r="C411" s="878"/>
      <c r="D411" s="878"/>
      <c r="E411" s="878"/>
      <c r="F411" s="878"/>
      <c r="G411" s="878"/>
      <c r="H411" s="878"/>
    </row>
    <row r="412" spans="3:10">
      <c r="C412" s="878"/>
      <c r="D412" s="878"/>
      <c r="E412" s="878"/>
      <c r="F412" s="878"/>
      <c r="G412" s="878"/>
      <c r="H412" s="878"/>
    </row>
    <row r="413" spans="3:10">
      <c r="C413" s="878"/>
      <c r="D413" s="878"/>
      <c r="E413" s="878"/>
      <c r="F413" s="878"/>
      <c r="G413" s="878"/>
      <c r="H413" s="878"/>
    </row>
    <row r="414" spans="3:10">
      <c r="C414" s="878"/>
      <c r="D414" s="878"/>
      <c r="E414" s="878"/>
      <c r="F414" s="878"/>
      <c r="G414" s="878"/>
      <c r="H414" s="878"/>
    </row>
    <row r="415" spans="3:10">
      <c r="C415" s="878"/>
      <c r="D415" s="878"/>
      <c r="E415" s="878"/>
      <c r="F415" s="878"/>
      <c r="G415" s="878"/>
      <c r="H415" s="878"/>
    </row>
    <row r="416" spans="3:10">
      <c r="C416" s="878"/>
      <c r="D416" s="878"/>
      <c r="E416" s="878"/>
      <c r="F416" s="878"/>
      <c r="G416" s="878"/>
      <c r="H416" s="878"/>
    </row>
    <row r="417" spans="3:8">
      <c r="C417" s="878"/>
      <c r="D417" s="878"/>
      <c r="E417" s="878"/>
      <c r="F417" s="878"/>
      <c r="G417" s="878"/>
      <c r="H417" s="878"/>
    </row>
    <row r="418" spans="3:8">
      <c r="C418" s="878"/>
      <c r="D418" s="878"/>
      <c r="E418" s="878"/>
      <c r="F418" s="878"/>
      <c r="G418" s="878"/>
      <c r="H418" s="878"/>
    </row>
    <row r="419" spans="3:8">
      <c r="C419" s="878"/>
      <c r="D419" s="878"/>
      <c r="E419" s="878"/>
      <c r="F419" s="878"/>
      <c r="G419" s="878"/>
      <c r="H419" s="878"/>
    </row>
    <row r="420" spans="3:8">
      <c r="C420" s="878"/>
      <c r="D420" s="878"/>
      <c r="E420" s="878"/>
      <c r="F420" s="878"/>
      <c r="G420" s="878"/>
      <c r="H420" s="878"/>
    </row>
    <row r="421" spans="3:8">
      <c r="C421" s="878"/>
      <c r="D421" s="878"/>
      <c r="E421" s="878"/>
      <c r="F421" s="878"/>
      <c r="G421" s="878"/>
      <c r="H421" s="878"/>
    </row>
    <row r="422" spans="3:8">
      <c r="C422" s="878"/>
      <c r="D422" s="878"/>
      <c r="E422" s="878"/>
      <c r="F422" s="878"/>
      <c r="G422" s="878"/>
      <c r="H422" s="878"/>
    </row>
    <row r="423" spans="3:8">
      <c r="C423" s="878"/>
      <c r="D423" s="878"/>
      <c r="E423" s="878"/>
      <c r="F423" s="878"/>
      <c r="G423" s="878"/>
      <c r="H423" s="878"/>
    </row>
    <row r="424" spans="3:8">
      <c r="C424" s="878"/>
      <c r="D424" s="878"/>
      <c r="E424" s="878"/>
      <c r="F424" s="878"/>
      <c r="G424" s="878"/>
      <c r="H424" s="878"/>
    </row>
    <row r="425" spans="3:8">
      <c r="C425" s="878"/>
      <c r="D425" s="878"/>
      <c r="E425" s="878"/>
      <c r="F425" s="878"/>
      <c r="G425" s="878"/>
      <c r="H425" s="878"/>
    </row>
    <row r="426" spans="3:8">
      <c r="C426" s="878"/>
      <c r="D426" s="878"/>
      <c r="E426" s="878"/>
      <c r="F426" s="878"/>
      <c r="G426" s="878"/>
      <c r="H426" s="878"/>
    </row>
    <row r="427" spans="3:8">
      <c r="C427" s="878"/>
      <c r="D427" s="878"/>
      <c r="E427" s="878"/>
      <c r="F427" s="878"/>
      <c r="G427" s="878"/>
      <c r="H427" s="878"/>
    </row>
    <row r="428" spans="3:8">
      <c r="C428" s="878"/>
      <c r="D428" s="878"/>
      <c r="E428" s="878"/>
      <c r="F428" s="878"/>
      <c r="G428" s="878"/>
      <c r="H428" s="878"/>
    </row>
    <row r="429" spans="3:8">
      <c r="C429" s="878"/>
      <c r="D429" s="878"/>
      <c r="E429" s="878"/>
      <c r="F429" s="878"/>
      <c r="G429" s="878"/>
      <c r="H429" s="878"/>
    </row>
    <row r="430" spans="3:8">
      <c r="C430" s="878"/>
      <c r="D430" s="878"/>
      <c r="E430" s="878"/>
      <c r="F430" s="878"/>
      <c r="G430" s="878"/>
      <c r="H430" s="878"/>
    </row>
    <row r="431" spans="3:8">
      <c r="C431" s="878"/>
      <c r="D431" s="878"/>
      <c r="E431" s="878"/>
      <c r="F431" s="878"/>
      <c r="G431" s="878"/>
      <c r="H431" s="878"/>
    </row>
    <row r="432" spans="3:8">
      <c r="C432" s="878"/>
      <c r="D432" s="878"/>
      <c r="E432" s="878"/>
      <c r="F432" s="878"/>
      <c r="G432" s="878"/>
      <c r="H432" s="878"/>
    </row>
    <row r="433" spans="3:8">
      <c r="C433" s="878"/>
      <c r="D433" s="878"/>
      <c r="E433" s="878"/>
      <c r="F433" s="878"/>
      <c r="G433" s="878"/>
      <c r="H433" s="878"/>
    </row>
    <row r="434" spans="3:8">
      <c r="C434" s="878"/>
      <c r="D434" s="878"/>
      <c r="E434" s="878"/>
      <c r="F434" s="878"/>
      <c r="G434" s="878"/>
      <c r="H434" s="878"/>
    </row>
    <row r="435" spans="3:8">
      <c r="C435" s="878"/>
      <c r="D435" s="878"/>
      <c r="E435" s="878"/>
      <c r="F435" s="878"/>
      <c r="G435" s="878"/>
      <c r="H435" s="878"/>
    </row>
    <row r="436" spans="3:8">
      <c r="C436" s="878"/>
      <c r="D436" s="878"/>
      <c r="E436" s="878"/>
      <c r="F436" s="878"/>
      <c r="G436" s="878"/>
      <c r="H436" s="878"/>
    </row>
    <row r="437" spans="3:8">
      <c r="C437" s="878"/>
      <c r="D437" s="878"/>
      <c r="E437" s="878"/>
      <c r="F437" s="878"/>
      <c r="G437" s="878"/>
      <c r="H437" s="878"/>
    </row>
    <row r="438" spans="3:8">
      <c r="C438" s="878"/>
      <c r="D438" s="878"/>
      <c r="E438" s="878"/>
      <c r="F438" s="878"/>
      <c r="G438" s="878"/>
      <c r="H438" s="878"/>
    </row>
    <row r="439" spans="3:8">
      <c r="C439" s="878"/>
      <c r="D439" s="878"/>
      <c r="E439" s="878"/>
      <c r="F439" s="878"/>
      <c r="G439" s="878"/>
      <c r="H439" s="878"/>
    </row>
    <row r="440" spans="3:8">
      <c r="C440" s="878"/>
      <c r="D440" s="878"/>
      <c r="E440" s="878"/>
      <c r="F440" s="878"/>
      <c r="G440" s="878"/>
      <c r="H440" s="878"/>
    </row>
    <row r="441" spans="3:8">
      <c r="C441" s="878"/>
      <c r="D441" s="878"/>
      <c r="E441" s="878"/>
      <c r="F441" s="878"/>
      <c r="G441" s="878"/>
      <c r="H441" s="878"/>
    </row>
    <row r="442" spans="3:8">
      <c r="C442" s="878"/>
      <c r="D442" s="878"/>
      <c r="E442" s="878"/>
      <c r="F442" s="878"/>
      <c r="G442" s="878"/>
      <c r="H442" s="878"/>
    </row>
    <row r="443" spans="3:8">
      <c r="C443" s="878"/>
      <c r="D443" s="878"/>
      <c r="E443" s="878"/>
      <c r="F443" s="878"/>
      <c r="G443" s="878"/>
      <c r="H443" s="878"/>
    </row>
    <row r="445" spans="3:8">
      <c r="C445" s="878"/>
    </row>
    <row r="449" spans="2:6">
      <c r="B449" s="878"/>
      <c r="C449" s="878"/>
      <c r="D449" s="878"/>
      <c r="E449" s="878"/>
      <c r="F449" s="878"/>
    </row>
    <row r="456" spans="2:6">
      <c r="C456" s="878"/>
    </row>
    <row r="457" spans="2:6">
      <c r="C457" s="878"/>
    </row>
    <row r="458" spans="2:6">
      <c r="C458" s="878"/>
    </row>
    <row r="459" spans="2:6">
      <c r="C459" s="878"/>
    </row>
    <row r="460" spans="2:6">
      <c r="C460" s="878"/>
    </row>
    <row r="461" spans="2:6">
      <c r="C461" s="878"/>
    </row>
    <row r="462" spans="2:6">
      <c r="C462" s="878"/>
    </row>
    <row r="463" spans="2:6">
      <c r="C463" s="878"/>
    </row>
    <row r="464" spans="2:6">
      <c r="C464" s="878"/>
    </row>
    <row r="465" spans="3:3">
      <c r="C465" s="878"/>
    </row>
    <row r="466" spans="3:3">
      <c r="C466" s="878"/>
    </row>
    <row r="467" spans="3:3">
      <c r="C467" s="878"/>
    </row>
    <row r="474" spans="3:3">
      <c r="C474" s="878"/>
    </row>
    <row r="475" spans="3:3">
      <c r="C475" s="878"/>
    </row>
    <row r="476" spans="3:3">
      <c r="C476" s="878"/>
    </row>
    <row r="477" spans="3:3">
      <c r="C477" s="878"/>
    </row>
    <row r="478" spans="3:3">
      <c r="C478" s="878"/>
    </row>
    <row r="479" spans="3:3">
      <c r="C479" s="878"/>
    </row>
    <row r="480" spans="3:3">
      <c r="C480" s="878"/>
    </row>
    <row r="481" spans="3:3">
      <c r="C481" s="878"/>
    </row>
    <row r="482" spans="3:3">
      <c r="C482" s="878"/>
    </row>
    <row r="483" spans="3:3">
      <c r="C483" s="878"/>
    </row>
    <row r="484" spans="3:3">
      <c r="C484" s="878"/>
    </row>
    <row r="485" spans="3:3">
      <c r="C485" s="878"/>
    </row>
    <row r="486" spans="3:3">
      <c r="C486" s="878"/>
    </row>
    <row r="487" spans="3:3">
      <c r="C487" s="878"/>
    </row>
    <row r="488" spans="3:3">
      <c r="C488" s="878"/>
    </row>
    <row r="489" spans="3:3">
      <c r="C489" s="878"/>
    </row>
    <row r="490" spans="3:3">
      <c r="C490" s="878"/>
    </row>
    <row r="491" spans="3:3">
      <c r="C491" s="878"/>
    </row>
    <row r="492" spans="3:3">
      <c r="C492" s="878"/>
    </row>
    <row r="493" spans="3:3">
      <c r="C493" s="878"/>
    </row>
    <row r="494" spans="3:3">
      <c r="C494" s="878"/>
    </row>
    <row r="495" spans="3:3">
      <c r="C495" s="878"/>
    </row>
    <row r="496" spans="3:3">
      <c r="C496" s="878"/>
    </row>
    <row r="497" spans="3:3">
      <c r="C497" s="878"/>
    </row>
    <row r="498" spans="3:3">
      <c r="C498" s="878"/>
    </row>
    <row r="499" spans="3:3">
      <c r="C499" s="878"/>
    </row>
    <row r="500" spans="3:3">
      <c r="C500" s="878"/>
    </row>
    <row r="501" spans="3:3">
      <c r="C501" s="878"/>
    </row>
    <row r="502" spans="3:3">
      <c r="C502" s="878"/>
    </row>
    <row r="503" spans="3:3">
      <c r="C503" s="878"/>
    </row>
    <row r="504" spans="3:3">
      <c r="C504" s="878"/>
    </row>
    <row r="505" spans="3:3">
      <c r="C505" s="878"/>
    </row>
  </sheetData>
  <sheetProtection algorithmName="SHA-512" hashValue="ri30QCCV/X9DvV0RLDA99mGaLwddDH36eOgCRm8atCSou9/H/EQ5APOvN45PwhmW/SHDnautWTFW/m/Th12kJw==" saltValue="rtOZ8A6hF6qxZwN0qy/BNQ==" spinCount="100000" sheet="1" objects="1" scenarios="1"/>
  <mergeCells count="114">
    <mergeCell ref="A14:B14"/>
    <mergeCell ref="A15:A16"/>
    <mergeCell ref="A17:A18"/>
    <mergeCell ref="A19:B19"/>
    <mergeCell ref="A22:B22"/>
    <mergeCell ref="A24:B24"/>
    <mergeCell ref="L32:L33"/>
    <mergeCell ref="M32:N32"/>
    <mergeCell ref="A35:B35"/>
    <mergeCell ref="A25:A26"/>
    <mergeCell ref="A27:A28"/>
    <mergeCell ref="A32:B33"/>
    <mergeCell ref="C32:C33"/>
    <mergeCell ref="D32:E32"/>
    <mergeCell ref="F32:F33"/>
    <mergeCell ref="G32:H32"/>
    <mergeCell ref="I32:I33"/>
    <mergeCell ref="J32:K32"/>
    <mergeCell ref="A36:A37"/>
    <mergeCell ref="A38:A39"/>
    <mergeCell ref="A40:A41"/>
    <mergeCell ref="A45:A47"/>
    <mergeCell ref="B45:D45"/>
    <mergeCell ref="E45:E47"/>
    <mergeCell ref="A116:A117"/>
    <mergeCell ref="B116:B117"/>
    <mergeCell ref="C116:E116"/>
    <mergeCell ref="C60:D60"/>
    <mergeCell ref="E60:F60"/>
    <mergeCell ref="A81:A84"/>
    <mergeCell ref="A90:A91"/>
    <mergeCell ref="B90:B91"/>
    <mergeCell ref="C90:D90"/>
    <mergeCell ref="E90:E91"/>
    <mergeCell ref="F90:F91"/>
    <mergeCell ref="F45:F47"/>
    <mergeCell ref="B46:B47"/>
    <mergeCell ref="C46:D46"/>
    <mergeCell ref="A53:A54"/>
    <mergeCell ref="B53:E53"/>
    <mergeCell ref="F53:I53"/>
    <mergeCell ref="F116:I116"/>
    <mergeCell ref="J116:J117"/>
    <mergeCell ref="K116:L116"/>
    <mergeCell ref="G90:G91"/>
    <mergeCell ref="H90:H91"/>
    <mergeCell ref="A107:A108"/>
    <mergeCell ref="B107:B108"/>
    <mergeCell ref="C107:C108"/>
    <mergeCell ref="D107:D108"/>
    <mergeCell ref="E107:E108"/>
    <mergeCell ref="F107:G107"/>
    <mergeCell ref="A281:B281"/>
    <mergeCell ref="A283:A286"/>
    <mergeCell ref="B283:B286"/>
    <mergeCell ref="C283:D283"/>
    <mergeCell ref="T126:T128"/>
    <mergeCell ref="E283:I283"/>
    <mergeCell ref="J283:J286"/>
    <mergeCell ref="K283:M283"/>
    <mergeCell ref="C284:C286"/>
    <mergeCell ref="D284:D286"/>
    <mergeCell ref="E284:E286"/>
    <mergeCell ref="F284:F286"/>
    <mergeCell ref="G284:H284"/>
    <mergeCell ref="I284:I286"/>
    <mergeCell ref="K284:K286"/>
    <mergeCell ref="L284:L286"/>
    <mergeCell ref="M284:M286"/>
    <mergeCell ref="G285:G286"/>
    <mergeCell ref="H285:H286"/>
    <mergeCell ref="C125:C128"/>
    <mergeCell ref="A127:A128"/>
    <mergeCell ref="B127:B128"/>
    <mergeCell ref="I126:I128"/>
    <mergeCell ref="J126:J128"/>
    <mergeCell ref="A291:B291"/>
    <mergeCell ref="A293:A295"/>
    <mergeCell ref="B293:B295"/>
    <mergeCell ref="C293:C295"/>
    <mergeCell ref="D293:D295"/>
    <mergeCell ref="E293:F293"/>
    <mergeCell ref="M293:M295"/>
    <mergeCell ref="N293:Q293"/>
    <mergeCell ref="E294:E295"/>
    <mergeCell ref="F294:F295"/>
    <mergeCell ref="N294:N295"/>
    <mergeCell ref="O294:Q294"/>
    <mergeCell ref="G293:G295"/>
    <mergeCell ref="H293:H295"/>
    <mergeCell ref="I293:I295"/>
    <mergeCell ref="J293:J295"/>
    <mergeCell ref="K293:K295"/>
    <mergeCell ref="L293:L295"/>
    <mergeCell ref="P125:P128"/>
    <mergeCell ref="Q126:Q128"/>
    <mergeCell ref="S126:S128"/>
    <mergeCell ref="U125:U128"/>
    <mergeCell ref="Q125:T125"/>
    <mergeCell ref="A125:B126"/>
    <mergeCell ref="A129:B129"/>
    <mergeCell ref="A130:B130"/>
    <mergeCell ref="E125:G125"/>
    <mergeCell ref="E126:F127"/>
    <mergeCell ref="G126:G128"/>
    <mergeCell ref="H126:H128"/>
    <mergeCell ref="L126:N126"/>
    <mergeCell ref="L127:L128"/>
    <mergeCell ref="M127:N127"/>
    <mergeCell ref="H125:O125"/>
    <mergeCell ref="O126:O128"/>
    <mergeCell ref="K126:K128"/>
    <mergeCell ref="D125:D128"/>
    <mergeCell ref="R126:R128"/>
  </mergeCells>
  <dataValidations count="6">
    <dataValidation type="list" allowBlank="1" showInputMessage="1" showErrorMessage="1" sqref="B131:B279">
      <formula1>INDIRECT(A131)</formula1>
    </dataValidation>
    <dataValidation type="list" allowBlank="1" showInputMessage="1" showErrorMessage="1" sqref="A131:A279">
      <formula1>Sectii</formula1>
    </dataValidation>
    <dataValidation type="list" allowBlank="1" showInputMessage="1" showErrorMessage="1" sqref="C133:C279">
      <formula1>Tip_sectie</formula1>
    </dataValidation>
    <dataValidation type="list" allowBlank="1" showInputMessage="1" showErrorMessage="1" sqref="D132:D279">
      <formula1>Tip_clinic</formula1>
    </dataValidation>
    <dataValidation type="list" allowBlank="1" showInputMessage="1" showErrorMessage="1" sqref="C131:C132">
      <formula1>IF(A131&lt;&gt;"",Tip_sectie)</formula1>
    </dataValidation>
    <dataValidation type="list" allowBlank="1" showInputMessage="1" showErrorMessage="1" sqref="D131">
      <formula1>IF(A131&lt;&gt;"",Tip_clinic)</formula1>
    </dataValidation>
  </dataValidations>
  <pageMargins left="0.7" right="0.7" top="0.75" bottom="0.75" header="0.3" footer="0.3"/>
  <pageSetup paperSize="9" scale="3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AJ505"/>
  <sheetViews>
    <sheetView topLeftCell="A46" zoomScale="80" zoomScaleNormal="80" workbookViewId="0">
      <selection activeCell="L52" sqref="L52"/>
    </sheetView>
  </sheetViews>
  <sheetFormatPr defaultColWidth="9.109375" defaultRowHeight="13.8"/>
  <cols>
    <col min="1" max="1" width="100.5546875" style="27" customWidth="1"/>
    <col min="2" max="3" width="40.5546875" style="27" customWidth="1"/>
    <col min="4" max="4" width="17.6640625" style="27" customWidth="1"/>
    <col min="5" max="5" width="20.6640625" style="27" customWidth="1"/>
    <col min="6" max="8" width="13" style="27" customWidth="1"/>
    <col min="9" max="9" width="14.88671875" style="27" customWidth="1"/>
    <col min="10" max="11" width="13" style="27" customWidth="1"/>
    <col min="12" max="12" width="14.6640625" style="27" customWidth="1"/>
    <col min="13" max="15" width="13" style="27" customWidth="1"/>
    <col min="16" max="16" width="15" style="27" bestFit="1" customWidth="1"/>
    <col min="17" max="35" width="13" style="27" customWidth="1"/>
    <col min="36" max="16384" width="9.109375" style="27"/>
  </cols>
  <sheetData>
    <row r="1" spans="1:36">
      <c r="A1" s="26"/>
    </row>
    <row r="2" spans="1:36">
      <c r="C2" s="28"/>
      <c r="G2" s="21"/>
    </row>
    <row r="6" spans="1:36">
      <c r="A6" s="27" t="s">
        <v>38</v>
      </c>
    </row>
    <row r="7" spans="1:36">
      <c r="A7" s="1" t="s">
        <v>39</v>
      </c>
    </row>
    <row r="10" spans="1:36">
      <c r="A10" s="2" t="s">
        <v>40</v>
      </c>
    </row>
    <row r="12" spans="1:36" s="12" customFormat="1" ht="41.4">
      <c r="A12" s="9" t="s">
        <v>41</v>
      </c>
      <c r="B12" s="16" t="s">
        <v>42</v>
      </c>
      <c r="C12" s="4" t="s">
        <v>22</v>
      </c>
      <c r="D12" s="16" t="s">
        <v>43</v>
      </c>
      <c r="E12" s="16" t="s">
        <v>23</v>
      </c>
      <c r="F12" s="16" t="s">
        <v>5</v>
      </c>
      <c r="G12" s="16" t="s">
        <v>44</v>
      </c>
      <c r="H12" s="16" t="s">
        <v>7</v>
      </c>
      <c r="I12" s="16" t="s">
        <v>45</v>
      </c>
      <c r="J12" s="16" t="s">
        <v>24</v>
      </c>
      <c r="K12" s="16" t="s">
        <v>46</v>
      </c>
      <c r="L12" s="16" t="s">
        <v>8</v>
      </c>
      <c r="M12" s="16" t="s">
        <v>9</v>
      </c>
      <c r="N12" s="4" t="s">
        <v>10</v>
      </c>
      <c r="O12" s="4" t="s">
        <v>25</v>
      </c>
      <c r="P12" s="4" t="s">
        <v>26</v>
      </c>
      <c r="Q12" s="4" t="s">
        <v>27</v>
      </c>
      <c r="R12" s="16" t="s">
        <v>4</v>
      </c>
      <c r="S12" s="16" t="s">
        <v>11</v>
      </c>
      <c r="T12" s="16" t="s">
        <v>34</v>
      </c>
      <c r="U12" s="16" t="s">
        <v>16</v>
      </c>
      <c r="V12" s="16" t="s">
        <v>28</v>
      </c>
      <c r="W12" s="4" t="s">
        <v>35</v>
      </c>
      <c r="X12" s="4" t="s">
        <v>36</v>
      </c>
      <c r="Y12" s="4" t="s">
        <v>29</v>
      </c>
      <c r="Z12" s="16" t="s">
        <v>47</v>
      </c>
      <c r="AA12" s="16" t="s">
        <v>30</v>
      </c>
      <c r="AB12" s="16" t="s">
        <v>12</v>
      </c>
      <c r="AC12" s="16" t="s">
        <v>14</v>
      </c>
      <c r="AD12" s="4" t="s">
        <v>48</v>
      </c>
      <c r="AE12" s="16" t="s">
        <v>13</v>
      </c>
      <c r="AF12" s="16" t="s">
        <v>18</v>
      </c>
      <c r="AG12" s="16" t="s">
        <v>49</v>
      </c>
      <c r="AH12" s="4" t="s">
        <v>50</v>
      </c>
      <c r="AI12" s="16" t="s">
        <v>51</v>
      </c>
    </row>
    <row r="13" spans="1:36" s="12" customFormat="1">
      <c r="A13" s="23" t="s">
        <v>2</v>
      </c>
      <c r="B13" s="23" t="s">
        <v>3</v>
      </c>
      <c r="C13" s="23">
        <v>1</v>
      </c>
      <c r="D13" s="23">
        <v>2</v>
      </c>
      <c r="E13" s="23">
        <v>3</v>
      </c>
      <c r="F13" s="23">
        <v>4</v>
      </c>
      <c r="G13" s="23">
        <v>5</v>
      </c>
      <c r="H13" s="23">
        <v>6</v>
      </c>
      <c r="I13" s="23">
        <v>7</v>
      </c>
      <c r="J13" s="23">
        <v>8</v>
      </c>
      <c r="K13" s="23">
        <v>9</v>
      </c>
      <c r="L13" s="23">
        <v>10</v>
      </c>
      <c r="M13" s="23">
        <v>11</v>
      </c>
      <c r="N13" s="23">
        <v>12</v>
      </c>
      <c r="O13" s="23">
        <v>13</v>
      </c>
      <c r="P13" s="23">
        <v>14</v>
      </c>
      <c r="Q13" s="23">
        <v>15</v>
      </c>
      <c r="R13" s="23">
        <v>16</v>
      </c>
      <c r="S13" s="23">
        <v>17</v>
      </c>
      <c r="T13" s="23">
        <v>18</v>
      </c>
      <c r="U13" s="23">
        <v>19</v>
      </c>
      <c r="V13" s="23">
        <v>20</v>
      </c>
      <c r="W13" s="23">
        <v>21</v>
      </c>
      <c r="X13" s="23">
        <v>22</v>
      </c>
      <c r="Y13" s="23">
        <v>23</v>
      </c>
      <c r="Z13" s="23">
        <v>24</v>
      </c>
      <c r="AA13" s="23">
        <v>25</v>
      </c>
      <c r="AB13" s="23">
        <v>26</v>
      </c>
      <c r="AC13" s="23">
        <v>27</v>
      </c>
      <c r="AD13" s="23">
        <v>28</v>
      </c>
      <c r="AE13" s="23">
        <v>29</v>
      </c>
      <c r="AF13" s="23">
        <v>30</v>
      </c>
      <c r="AG13" s="23">
        <v>31</v>
      </c>
      <c r="AH13" s="23">
        <v>32</v>
      </c>
      <c r="AI13" s="23">
        <v>33</v>
      </c>
    </row>
    <row r="14" spans="1:36" s="12" customFormat="1" ht="20.25" customHeight="1">
      <c r="A14" s="1250" t="s">
        <v>22</v>
      </c>
      <c r="B14" s="1252"/>
      <c r="C14" s="786">
        <f t="shared" ref="C14:AI14" si="0">SUM(C15:C18)</f>
        <v>0</v>
      </c>
      <c r="D14" s="786">
        <f t="shared" si="0"/>
        <v>0</v>
      </c>
      <c r="E14" s="786">
        <f t="shared" si="0"/>
        <v>0</v>
      </c>
      <c r="F14" s="786">
        <f t="shared" si="0"/>
        <v>0</v>
      </c>
      <c r="G14" s="786">
        <f t="shared" si="0"/>
        <v>0</v>
      </c>
      <c r="H14" s="786">
        <f t="shared" si="0"/>
        <v>0</v>
      </c>
      <c r="I14" s="786">
        <f t="shared" si="0"/>
        <v>0</v>
      </c>
      <c r="J14" s="786">
        <f t="shared" si="0"/>
        <v>0</v>
      </c>
      <c r="K14" s="786">
        <f t="shared" si="0"/>
        <v>0</v>
      </c>
      <c r="L14" s="786">
        <f t="shared" si="0"/>
        <v>0</v>
      </c>
      <c r="M14" s="786">
        <f t="shared" si="0"/>
        <v>0</v>
      </c>
      <c r="N14" s="786">
        <f t="shared" si="0"/>
        <v>0</v>
      </c>
      <c r="O14" s="786">
        <f t="shared" si="0"/>
        <v>0</v>
      </c>
      <c r="P14" s="786">
        <f t="shared" si="0"/>
        <v>0</v>
      </c>
      <c r="Q14" s="786">
        <f t="shared" si="0"/>
        <v>0</v>
      </c>
      <c r="R14" s="786">
        <f t="shared" si="0"/>
        <v>0</v>
      </c>
      <c r="S14" s="786">
        <f t="shared" si="0"/>
        <v>0</v>
      </c>
      <c r="T14" s="786">
        <f t="shared" si="0"/>
        <v>0</v>
      </c>
      <c r="U14" s="786">
        <f t="shared" si="0"/>
        <v>0</v>
      </c>
      <c r="V14" s="786">
        <f t="shared" si="0"/>
        <v>0</v>
      </c>
      <c r="W14" s="786">
        <f t="shared" si="0"/>
        <v>0</v>
      </c>
      <c r="X14" s="786">
        <f t="shared" si="0"/>
        <v>0</v>
      </c>
      <c r="Y14" s="786">
        <f t="shared" si="0"/>
        <v>0</v>
      </c>
      <c r="Z14" s="786">
        <f t="shared" si="0"/>
        <v>0</v>
      </c>
      <c r="AA14" s="786">
        <f t="shared" si="0"/>
        <v>0</v>
      </c>
      <c r="AB14" s="786">
        <f t="shared" si="0"/>
        <v>0</v>
      </c>
      <c r="AC14" s="786">
        <f t="shared" si="0"/>
        <v>0</v>
      </c>
      <c r="AD14" s="786">
        <f t="shared" si="0"/>
        <v>0</v>
      </c>
      <c r="AE14" s="786">
        <f t="shared" si="0"/>
        <v>0</v>
      </c>
      <c r="AF14" s="786">
        <f t="shared" si="0"/>
        <v>0</v>
      </c>
      <c r="AG14" s="786">
        <f t="shared" si="0"/>
        <v>0</v>
      </c>
      <c r="AH14" s="786">
        <f t="shared" si="0"/>
        <v>0</v>
      </c>
      <c r="AI14" s="786">
        <f t="shared" si="0"/>
        <v>0</v>
      </c>
      <c r="AJ14" s="36"/>
    </row>
    <row r="15" spans="1:36" s="12" customFormat="1" ht="20.25" customHeight="1">
      <c r="A15" s="1282" t="s">
        <v>52</v>
      </c>
      <c r="B15" s="4" t="s">
        <v>53</v>
      </c>
      <c r="C15" s="786">
        <f>SUM(D15:AI15)</f>
        <v>0</v>
      </c>
      <c r="D15" s="3">
        <v>0</v>
      </c>
      <c r="E15" s="3">
        <v>0</v>
      </c>
      <c r="F15" s="3">
        <v>0</v>
      </c>
      <c r="G15" s="3">
        <v>0</v>
      </c>
      <c r="H15" s="3">
        <v>0</v>
      </c>
      <c r="I15" s="3">
        <v>0</v>
      </c>
      <c r="J15" s="3">
        <v>0</v>
      </c>
      <c r="K15" s="3">
        <v>0</v>
      </c>
      <c r="L15" s="3">
        <v>0</v>
      </c>
      <c r="M15" s="3">
        <v>0</v>
      </c>
      <c r="N15" s="3">
        <v>0</v>
      </c>
      <c r="O15" s="3">
        <v>0</v>
      </c>
      <c r="P15" s="3">
        <v>0</v>
      </c>
      <c r="Q15" s="3">
        <v>0</v>
      </c>
      <c r="R15" s="3">
        <v>0</v>
      </c>
      <c r="S15" s="3">
        <v>0</v>
      </c>
      <c r="T15" s="3">
        <v>0</v>
      </c>
      <c r="U15" s="3">
        <v>0</v>
      </c>
      <c r="V15" s="3">
        <v>0</v>
      </c>
      <c r="W15" s="3">
        <v>0</v>
      </c>
      <c r="X15" s="3">
        <v>0</v>
      </c>
      <c r="Y15" s="3">
        <v>0</v>
      </c>
      <c r="Z15" s="3">
        <v>0</v>
      </c>
      <c r="AA15" s="3">
        <v>0</v>
      </c>
      <c r="AB15" s="3">
        <v>0</v>
      </c>
      <c r="AC15" s="3">
        <v>0</v>
      </c>
      <c r="AD15" s="3">
        <v>0</v>
      </c>
      <c r="AE15" s="3">
        <v>0</v>
      </c>
      <c r="AF15" s="3">
        <v>0</v>
      </c>
      <c r="AG15" s="3">
        <v>0</v>
      </c>
      <c r="AH15" s="3">
        <v>0</v>
      </c>
      <c r="AI15" s="3">
        <v>0</v>
      </c>
      <c r="AJ15" s="36"/>
    </row>
    <row r="16" spans="1:36" s="12" customFormat="1" ht="20.25" customHeight="1">
      <c r="A16" s="1283"/>
      <c r="B16" s="4" t="s">
        <v>54</v>
      </c>
      <c r="C16" s="786">
        <f>SUM(D16:AI16)</f>
        <v>0</v>
      </c>
      <c r="D16" s="3">
        <v>0</v>
      </c>
      <c r="E16" s="3">
        <v>0</v>
      </c>
      <c r="F16" s="3">
        <v>0</v>
      </c>
      <c r="G16" s="3">
        <v>0</v>
      </c>
      <c r="H16" s="3">
        <v>0</v>
      </c>
      <c r="I16" s="3">
        <v>0</v>
      </c>
      <c r="J16" s="3">
        <v>0</v>
      </c>
      <c r="K16" s="3">
        <v>0</v>
      </c>
      <c r="L16" s="3">
        <v>0</v>
      </c>
      <c r="M16" s="3">
        <v>0</v>
      </c>
      <c r="N16" s="3">
        <v>0</v>
      </c>
      <c r="O16" s="3">
        <v>0</v>
      </c>
      <c r="P16" s="3">
        <v>0</v>
      </c>
      <c r="Q16" s="3">
        <v>0</v>
      </c>
      <c r="R16" s="3">
        <v>0</v>
      </c>
      <c r="S16" s="3">
        <v>0</v>
      </c>
      <c r="T16" s="3">
        <v>0</v>
      </c>
      <c r="U16" s="3">
        <v>0</v>
      </c>
      <c r="V16" s="3">
        <v>0</v>
      </c>
      <c r="W16" s="3">
        <v>0</v>
      </c>
      <c r="X16" s="3">
        <v>0</v>
      </c>
      <c r="Y16" s="3">
        <v>0</v>
      </c>
      <c r="Z16" s="3">
        <v>0</v>
      </c>
      <c r="AA16" s="3">
        <v>0</v>
      </c>
      <c r="AB16" s="3">
        <v>0</v>
      </c>
      <c r="AC16" s="3">
        <v>0</v>
      </c>
      <c r="AD16" s="3">
        <v>0</v>
      </c>
      <c r="AE16" s="3">
        <v>0</v>
      </c>
      <c r="AF16" s="3">
        <v>0</v>
      </c>
      <c r="AG16" s="3">
        <v>0</v>
      </c>
      <c r="AH16" s="3">
        <v>0</v>
      </c>
      <c r="AI16" s="3">
        <v>0</v>
      </c>
    </row>
    <row r="17" spans="1:35" s="12" customFormat="1" ht="20.25" customHeight="1">
      <c r="A17" s="1282" t="s">
        <v>55</v>
      </c>
      <c r="B17" s="4" t="s">
        <v>53</v>
      </c>
      <c r="C17" s="786">
        <f>SUM(D17:AI17)</f>
        <v>0</v>
      </c>
      <c r="D17" s="3">
        <v>0</v>
      </c>
      <c r="E17" s="3">
        <v>0</v>
      </c>
      <c r="F17" s="3">
        <v>0</v>
      </c>
      <c r="G17" s="3">
        <v>0</v>
      </c>
      <c r="H17" s="3">
        <v>0</v>
      </c>
      <c r="I17" s="3">
        <v>0</v>
      </c>
      <c r="J17" s="3">
        <v>0</v>
      </c>
      <c r="K17" s="3">
        <v>0</v>
      </c>
      <c r="L17" s="3">
        <v>0</v>
      </c>
      <c r="M17" s="3">
        <v>0</v>
      </c>
      <c r="N17" s="3">
        <v>0</v>
      </c>
      <c r="O17" s="3">
        <v>0</v>
      </c>
      <c r="P17" s="3">
        <v>0</v>
      </c>
      <c r="Q17" s="3">
        <v>0</v>
      </c>
      <c r="R17" s="3">
        <v>0</v>
      </c>
      <c r="S17" s="3">
        <v>0</v>
      </c>
      <c r="T17" s="3">
        <v>0</v>
      </c>
      <c r="U17" s="3">
        <v>0</v>
      </c>
      <c r="V17" s="3">
        <v>0</v>
      </c>
      <c r="W17" s="3">
        <v>0</v>
      </c>
      <c r="X17" s="3">
        <v>0</v>
      </c>
      <c r="Y17" s="3">
        <v>0</v>
      </c>
      <c r="Z17" s="3">
        <v>0</v>
      </c>
      <c r="AA17" s="3">
        <v>0</v>
      </c>
      <c r="AB17" s="3">
        <v>0</v>
      </c>
      <c r="AC17" s="3">
        <v>0</v>
      </c>
      <c r="AD17" s="3">
        <v>0</v>
      </c>
      <c r="AE17" s="3">
        <v>0</v>
      </c>
      <c r="AF17" s="3">
        <v>0</v>
      </c>
      <c r="AG17" s="3">
        <v>0</v>
      </c>
      <c r="AH17" s="3">
        <v>0</v>
      </c>
      <c r="AI17" s="3">
        <v>0</v>
      </c>
    </row>
    <row r="18" spans="1:35" s="12" customFormat="1" ht="20.25" customHeight="1">
      <c r="A18" s="1283"/>
      <c r="B18" s="4" t="s">
        <v>54</v>
      </c>
      <c r="C18" s="786">
        <f>SUM(D18:AI18)</f>
        <v>0</v>
      </c>
      <c r="D18" s="3">
        <v>0</v>
      </c>
      <c r="E18" s="3">
        <v>0</v>
      </c>
      <c r="F18" s="3">
        <v>0</v>
      </c>
      <c r="G18" s="3">
        <v>0</v>
      </c>
      <c r="H18" s="3">
        <v>0</v>
      </c>
      <c r="I18" s="3">
        <v>0</v>
      </c>
      <c r="J18" s="3">
        <v>0</v>
      </c>
      <c r="K18" s="3">
        <v>0</v>
      </c>
      <c r="L18" s="3">
        <v>0</v>
      </c>
      <c r="M18" s="3">
        <v>0</v>
      </c>
      <c r="N18" s="3">
        <v>0</v>
      </c>
      <c r="O18" s="3">
        <v>0</v>
      </c>
      <c r="P18" s="3">
        <v>0</v>
      </c>
      <c r="Q18" s="3">
        <v>0</v>
      </c>
      <c r="R18" s="3">
        <v>0</v>
      </c>
      <c r="S18" s="3">
        <v>0</v>
      </c>
      <c r="T18" s="3">
        <v>0</v>
      </c>
      <c r="U18" s="3">
        <v>0</v>
      </c>
      <c r="V18" s="3">
        <v>0</v>
      </c>
      <c r="W18" s="3">
        <v>0</v>
      </c>
      <c r="X18" s="3">
        <v>0</v>
      </c>
      <c r="Y18" s="3">
        <v>0</v>
      </c>
      <c r="Z18" s="3">
        <v>0</v>
      </c>
      <c r="AA18" s="3">
        <v>0</v>
      </c>
      <c r="AB18" s="3">
        <v>0</v>
      </c>
      <c r="AC18" s="3">
        <v>0</v>
      </c>
      <c r="AD18" s="3">
        <v>0</v>
      </c>
      <c r="AE18" s="3">
        <v>0</v>
      </c>
      <c r="AF18" s="3">
        <v>0</v>
      </c>
      <c r="AG18" s="3">
        <v>0</v>
      </c>
      <c r="AH18" s="3">
        <v>0</v>
      </c>
      <c r="AI18" s="3">
        <v>0</v>
      </c>
    </row>
    <row r="19" spans="1:35">
      <c r="A19" s="1288" t="s">
        <v>56</v>
      </c>
      <c r="B19" s="1289"/>
      <c r="C19" s="786">
        <f>SUM(D19:AI19)</f>
        <v>0</v>
      </c>
      <c r="D19" s="3">
        <v>0</v>
      </c>
      <c r="E19" s="3">
        <v>0</v>
      </c>
      <c r="F19" s="3">
        <v>0</v>
      </c>
      <c r="G19" s="3">
        <v>0</v>
      </c>
      <c r="H19" s="3">
        <v>0</v>
      </c>
      <c r="I19" s="3">
        <v>0</v>
      </c>
      <c r="J19" s="3">
        <v>0</v>
      </c>
      <c r="K19" s="3">
        <v>0</v>
      </c>
      <c r="L19" s="3">
        <v>0</v>
      </c>
      <c r="M19" s="3">
        <v>0</v>
      </c>
      <c r="N19" s="3">
        <v>0</v>
      </c>
      <c r="O19" s="3">
        <v>0</v>
      </c>
      <c r="P19" s="3">
        <v>0</v>
      </c>
      <c r="Q19" s="3">
        <v>0</v>
      </c>
      <c r="R19" s="3">
        <v>0</v>
      </c>
      <c r="S19" s="3">
        <v>0</v>
      </c>
      <c r="T19" s="3">
        <v>0</v>
      </c>
      <c r="U19" s="3">
        <v>0</v>
      </c>
      <c r="V19" s="3">
        <v>0</v>
      </c>
      <c r="W19" s="3">
        <v>0</v>
      </c>
      <c r="X19" s="3">
        <v>0</v>
      </c>
      <c r="Y19" s="3">
        <v>0</v>
      </c>
      <c r="Z19" s="3">
        <v>0</v>
      </c>
      <c r="AA19" s="3">
        <v>0</v>
      </c>
      <c r="AB19" s="3">
        <v>0</v>
      </c>
      <c r="AC19" s="3">
        <v>0</v>
      </c>
      <c r="AD19" s="3">
        <v>0</v>
      </c>
      <c r="AE19" s="3">
        <v>0</v>
      </c>
      <c r="AF19" s="3">
        <v>0</v>
      </c>
      <c r="AG19" s="3">
        <v>0</v>
      </c>
      <c r="AH19" s="3">
        <v>0</v>
      </c>
      <c r="AI19" s="3">
        <v>0</v>
      </c>
    </row>
    <row r="20" spans="1:35">
      <c r="A20" s="2" t="s">
        <v>57</v>
      </c>
      <c r="C20" s="31"/>
      <c r="D20" s="786" t="str">
        <f>IF(AND(D14&gt;0, D19=0),"Err","OK")</f>
        <v>OK</v>
      </c>
      <c r="E20" s="786" t="str">
        <f t="shared" ref="E20:AG20" si="1">IF(AND(E14&gt;0, E19=0),"Err","OK")</f>
        <v>OK</v>
      </c>
      <c r="F20" s="786" t="str">
        <f t="shared" si="1"/>
        <v>OK</v>
      </c>
      <c r="G20" s="786" t="str">
        <f t="shared" si="1"/>
        <v>OK</v>
      </c>
      <c r="H20" s="786" t="str">
        <f t="shared" si="1"/>
        <v>OK</v>
      </c>
      <c r="I20" s="786" t="str">
        <f t="shared" si="1"/>
        <v>OK</v>
      </c>
      <c r="J20" s="786" t="str">
        <f t="shared" si="1"/>
        <v>OK</v>
      </c>
      <c r="K20" s="786" t="str">
        <f t="shared" si="1"/>
        <v>OK</v>
      </c>
      <c r="L20" s="786" t="str">
        <f t="shared" si="1"/>
        <v>OK</v>
      </c>
      <c r="M20" s="786" t="str">
        <f t="shared" si="1"/>
        <v>OK</v>
      </c>
      <c r="N20" s="786" t="str">
        <f t="shared" si="1"/>
        <v>OK</v>
      </c>
      <c r="O20" s="786" t="str">
        <f t="shared" si="1"/>
        <v>OK</v>
      </c>
      <c r="P20" s="786" t="str">
        <f t="shared" si="1"/>
        <v>OK</v>
      </c>
      <c r="Q20" s="786" t="str">
        <f t="shared" si="1"/>
        <v>OK</v>
      </c>
      <c r="R20" s="786" t="str">
        <f t="shared" si="1"/>
        <v>OK</v>
      </c>
      <c r="S20" s="786" t="str">
        <f t="shared" si="1"/>
        <v>OK</v>
      </c>
      <c r="T20" s="786" t="str">
        <f t="shared" si="1"/>
        <v>OK</v>
      </c>
      <c r="U20" s="786" t="str">
        <f t="shared" si="1"/>
        <v>OK</v>
      </c>
      <c r="V20" s="786" t="str">
        <f t="shared" si="1"/>
        <v>OK</v>
      </c>
      <c r="W20" s="786" t="str">
        <f t="shared" si="1"/>
        <v>OK</v>
      </c>
      <c r="X20" s="786" t="str">
        <f t="shared" si="1"/>
        <v>OK</v>
      </c>
      <c r="Y20" s="786" t="str">
        <f t="shared" si="1"/>
        <v>OK</v>
      </c>
      <c r="Z20" s="786" t="str">
        <f t="shared" si="1"/>
        <v>OK</v>
      </c>
      <c r="AA20" s="786" t="str">
        <f t="shared" si="1"/>
        <v>OK</v>
      </c>
      <c r="AB20" s="786" t="str">
        <f t="shared" si="1"/>
        <v>OK</v>
      </c>
      <c r="AC20" s="786" t="str">
        <f t="shared" si="1"/>
        <v>OK</v>
      </c>
      <c r="AD20" s="786" t="str">
        <f t="shared" si="1"/>
        <v>OK</v>
      </c>
      <c r="AE20" s="786" t="str">
        <f t="shared" si="1"/>
        <v>OK</v>
      </c>
      <c r="AF20" s="786" t="str">
        <f t="shared" si="1"/>
        <v>OK</v>
      </c>
      <c r="AG20" s="786" t="str">
        <f t="shared" si="1"/>
        <v>OK</v>
      </c>
      <c r="AH20" s="786" t="str">
        <f>IF(AND(AH14&gt;0, AH19=0),"Err","OK")</f>
        <v>OK</v>
      </c>
      <c r="AI20" s="786" t="str">
        <f>IF(AND(AI14&gt;0, AI19=0),"Err","OK")</f>
        <v>OK</v>
      </c>
    </row>
    <row r="21" spans="1:35">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row>
    <row r="22" spans="1:35" s="12" customFormat="1" ht="41.4">
      <c r="A22" s="1250" t="s">
        <v>41</v>
      </c>
      <c r="B22" s="1252"/>
      <c r="C22" s="4" t="s">
        <v>22</v>
      </c>
      <c r="D22" s="16" t="s">
        <v>43</v>
      </c>
      <c r="E22" s="16" t="s">
        <v>23</v>
      </c>
      <c r="F22" s="16" t="s">
        <v>5</v>
      </c>
      <c r="G22" s="16" t="s">
        <v>44</v>
      </c>
      <c r="H22" s="16" t="s">
        <v>7</v>
      </c>
      <c r="I22" s="16" t="s">
        <v>45</v>
      </c>
      <c r="J22" s="16" t="s">
        <v>24</v>
      </c>
      <c r="K22" s="16" t="s">
        <v>46</v>
      </c>
      <c r="L22" s="16" t="s">
        <v>8</v>
      </c>
      <c r="M22" s="16" t="s">
        <v>9</v>
      </c>
      <c r="N22" s="4" t="s">
        <v>10</v>
      </c>
      <c r="O22" s="4" t="s">
        <v>25</v>
      </c>
      <c r="P22" s="4" t="s">
        <v>26</v>
      </c>
      <c r="Q22" s="4" t="s">
        <v>27</v>
      </c>
      <c r="R22" s="16" t="s">
        <v>4</v>
      </c>
      <c r="S22" s="16" t="s">
        <v>11</v>
      </c>
      <c r="T22" s="16" t="s">
        <v>34</v>
      </c>
      <c r="U22" s="16" t="s">
        <v>16</v>
      </c>
      <c r="V22" s="16" t="s">
        <v>28</v>
      </c>
      <c r="W22" s="4" t="s">
        <v>35</v>
      </c>
      <c r="X22" s="4" t="s">
        <v>36</v>
      </c>
      <c r="Y22" s="4" t="s">
        <v>29</v>
      </c>
      <c r="Z22" s="16" t="s">
        <v>47</v>
      </c>
      <c r="AA22" s="16" t="s">
        <v>30</v>
      </c>
      <c r="AB22" s="16" t="s">
        <v>12</v>
      </c>
      <c r="AC22" s="16" t="s">
        <v>14</v>
      </c>
      <c r="AD22" s="4" t="s">
        <v>48</v>
      </c>
      <c r="AE22" s="16" t="s">
        <v>13</v>
      </c>
      <c r="AF22" s="16" t="s">
        <v>18</v>
      </c>
      <c r="AG22" s="16" t="s">
        <v>49</v>
      </c>
      <c r="AH22" s="4" t="s">
        <v>50</v>
      </c>
      <c r="AI22" s="16" t="s">
        <v>51</v>
      </c>
    </row>
    <row r="23" spans="1:35" s="12" customFormat="1">
      <c r="A23" s="23" t="s">
        <v>2</v>
      </c>
      <c r="B23" s="23" t="s">
        <v>3</v>
      </c>
      <c r="C23" s="23">
        <v>1</v>
      </c>
      <c r="D23" s="23">
        <v>2</v>
      </c>
      <c r="E23" s="23">
        <v>3</v>
      </c>
      <c r="F23" s="23">
        <v>4</v>
      </c>
      <c r="G23" s="23">
        <v>5</v>
      </c>
      <c r="H23" s="23">
        <v>6</v>
      </c>
      <c r="I23" s="23">
        <v>7</v>
      </c>
      <c r="J23" s="23">
        <v>8</v>
      </c>
      <c r="K23" s="23">
        <v>9</v>
      </c>
      <c r="L23" s="23">
        <v>10</v>
      </c>
      <c r="M23" s="23">
        <v>11</v>
      </c>
      <c r="N23" s="23">
        <v>12</v>
      </c>
      <c r="O23" s="23">
        <v>13</v>
      </c>
      <c r="P23" s="23">
        <v>14</v>
      </c>
      <c r="Q23" s="23">
        <v>15</v>
      </c>
      <c r="R23" s="23">
        <v>16</v>
      </c>
      <c r="S23" s="23">
        <v>17</v>
      </c>
      <c r="T23" s="23">
        <v>18</v>
      </c>
      <c r="U23" s="23">
        <v>19</v>
      </c>
      <c r="V23" s="23">
        <v>20</v>
      </c>
      <c r="W23" s="23">
        <v>21</v>
      </c>
      <c r="X23" s="23">
        <v>22</v>
      </c>
      <c r="Y23" s="23">
        <v>23</v>
      </c>
      <c r="Z23" s="23">
        <v>24</v>
      </c>
      <c r="AA23" s="23">
        <v>25</v>
      </c>
      <c r="AB23" s="23">
        <v>26</v>
      </c>
      <c r="AC23" s="23">
        <v>27</v>
      </c>
      <c r="AD23" s="23">
        <v>28</v>
      </c>
      <c r="AE23" s="23">
        <v>29</v>
      </c>
      <c r="AF23" s="23">
        <v>30</v>
      </c>
      <c r="AG23" s="23">
        <v>31</v>
      </c>
      <c r="AH23" s="23">
        <v>32</v>
      </c>
      <c r="AI23" s="23">
        <v>33</v>
      </c>
    </row>
    <row r="24" spans="1:35" s="12" customFormat="1" ht="20.25" customHeight="1">
      <c r="A24" s="1250" t="s">
        <v>22</v>
      </c>
      <c r="B24" s="1252"/>
      <c r="C24" s="786">
        <f t="shared" ref="C24:AI24" si="2">SUM(C25:C28)</f>
        <v>0</v>
      </c>
      <c r="D24" s="786">
        <f t="shared" si="2"/>
        <v>0</v>
      </c>
      <c r="E24" s="786">
        <f t="shared" si="2"/>
        <v>0</v>
      </c>
      <c r="F24" s="786">
        <f t="shared" si="2"/>
        <v>0</v>
      </c>
      <c r="G24" s="786">
        <f t="shared" si="2"/>
        <v>0</v>
      </c>
      <c r="H24" s="786">
        <f t="shared" si="2"/>
        <v>0</v>
      </c>
      <c r="I24" s="786">
        <f t="shared" si="2"/>
        <v>0</v>
      </c>
      <c r="J24" s="786">
        <f t="shared" si="2"/>
        <v>0</v>
      </c>
      <c r="K24" s="786">
        <f t="shared" si="2"/>
        <v>0</v>
      </c>
      <c r="L24" s="786">
        <f t="shared" si="2"/>
        <v>0</v>
      </c>
      <c r="M24" s="786">
        <f t="shared" si="2"/>
        <v>0</v>
      </c>
      <c r="N24" s="786">
        <f t="shared" si="2"/>
        <v>0</v>
      </c>
      <c r="O24" s="786">
        <f t="shared" si="2"/>
        <v>0</v>
      </c>
      <c r="P24" s="786">
        <f t="shared" si="2"/>
        <v>0</v>
      </c>
      <c r="Q24" s="786">
        <f t="shared" si="2"/>
        <v>0</v>
      </c>
      <c r="R24" s="786">
        <f t="shared" si="2"/>
        <v>0</v>
      </c>
      <c r="S24" s="786">
        <f t="shared" si="2"/>
        <v>0</v>
      </c>
      <c r="T24" s="786">
        <f t="shared" si="2"/>
        <v>0</v>
      </c>
      <c r="U24" s="786">
        <f t="shared" si="2"/>
        <v>0</v>
      </c>
      <c r="V24" s="786">
        <f t="shared" si="2"/>
        <v>0</v>
      </c>
      <c r="W24" s="786">
        <f t="shared" si="2"/>
        <v>0</v>
      </c>
      <c r="X24" s="786">
        <f t="shared" si="2"/>
        <v>0</v>
      </c>
      <c r="Y24" s="786">
        <f t="shared" si="2"/>
        <v>0</v>
      </c>
      <c r="Z24" s="786">
        <f t="shared" si="2"/>
        <v>0</v>
      </c>
      <c r="AA24" s="786">
        <f t="shared" si="2"/>
        <v>0</v>
      </c>
      <c r="AB24" s="786">
        <f t="shared" si="2"/>
        <v>0</v>
      </c>
      <c r="AC24" s="786">
        <f t="shared" si="2"/>
        <v>0</v>
      </c>
      <c r="AD24" s="786">
        <f t="shared" si="2"/>
        <v>0</v>
      </c>
      <c r="AE24" s="786">
        <f t="shared" si="2"/>
        <v>0</v>
      </c>
      <c r="AF24" s="786">
        <f t="shared" si="2"/>
        <v>0</v>
      </c>
      <c r="AG24" s="786">
        <f t="shared" si="2"/>
        <v>0</v>
      </c>
      <c r="AH24" s="786">
        <f t="shared" si="2"/>
        <v>0</v>
      </c>
      <c r="AI24" s="786">
        <f t="shared" si="2"/>
        <v>0</v>
      </c>
    </row>
    <row r="25" spans="1:35" s="12" customFormat="1" ht="20.25" customHeight="1">
      <c r="A25" s="1282" t="s">
        <v>52</v>
      </c>
      <c r="B25" s="4" t="s">
        <v>53</v>
      </c>
      <c r="C25" s="786">
        <f>SUM(D25:AI25)</f>
        <v>0</v>
      </c>
      <c r="D25" s="3">
        <v>0</v>
      </c>
      <c r="E25" s="3">
        <v>0</v>
      </c>
      <c r="F25" s="3">
        <v>0</v>
      </c>
      <c r="G25" s="3">
        <v>0</v>
      </c>
      <c r="H25" s="3">
        <v>0</v>
      </c>
      <c r="I25" s="3">
        <v>0</v>
      </c>
      <c r="J25" s="3">
        <v>0</v>
      </c>
      <c r="K25" s="3">
        <v>0</v>
      </c>
      <c r="L25" s="3">
        <v>0</v>
      </c>
      <c r="M25" s="3">
        <v>0</v>
      </c>
      <c r="N25" s="3">
        <v>0</v>
      </c>
      <c r="O25" s="3">
        <v>0</v>
      </c>
      <c r="P25" s="3">
        <v>0</v>
      </c>
      <c r="Q25" s="3">
        <v>0</v>
      </c>
      <c r="R25" s="3">
        <v>0</v>
      </c>
      <c r="S25" s="3">
        <v>0</v>
      </c>
      <c r="T25" s="3">
        <v>0</v>
      </c>
      <c r="U25" s="3">
        <v>0</v>
      </c>
      <c r="V25" s="3">
        <v>0</v>
      </c>
      <c r="W25" s="3">
        <v>0</v>
      </c>
      <c r="X25" s="3">
        <v>0</v>
      </c>
      <c r="Y25" s="3">
        <v>0</v>
      </c>
      <c r="Z25" s="3">
        <v>0</v>
      </c>
      <c r="AA25" s="3">
        <v>0</v>
      </c>
      <c r="AB25" s="3">
        <v>0</v>
      </c>
      <c r="AC25" s="3">
        <v>0</v>
      </c>
      <c r="AD25" s="3">
        <v>0</v>
      </c>
      <c r="AE25" s="3">
        <v>0</v>
      </c>
      <c r="AF25" s="3">
        <v>0</v>
      </c>
      <c r="AG25" s="3">
        <v>0</v>
      </c>
      <c r="AH25" s="3">
        <v>0</v>
      </c>
      <c r="AI25" s="3">
        <v>0</v>
      </c>
    </row>
    <row r="26" spans="1:35" s="12" customFormat="1" ht="20.25" customHeight="1">
      <c r="A26" s="1283"/>
      <c r="B26" s="4" t="s">
        <v>54</v>
      </c>
      <c r="C26" s="786">
        <f>SUM(D26:AI26)</f>
        <v>0</v>
      </c>
      <c r="D26" s="3">
        <v>0</v>
      </c>
      <c r="E26" s="3">
        <v>0</v>
      </c>
      <c r="F26" s="3">
        <v>0</v>
      </c>
      <c r="G26" s="3">
        <v>0</v>
      </c>
      <c r="H26" s="3">
        <v>0</v>
      </c>
      <c r="I26" s="3">
        <v>0</v>
      </c>
      <c r="J26" s="3">
        <v>0</v>
      </c>
      <c r="K26" s="3">
        <v>0</v>
      </c>
      <c r="L26" s="3">
        <v>0</v>
      </c>
      <c r="M26" s="3">
        <v>0</v>
      </c>
      <c r="N26" s="3">
        <v>0</v>
      </c>
      <c r="O26" s="3">
        <v>0</v>
      </c>
      <c r="P26" s="3">
        <v>0</v>
      </c>
      <c r="Q26" s="3">
        <v>0</v>
      </c>
      <c r="R26" s="3">
        <v>0</v>
      </c>
      <c r="S26" s="3">
        <v>0</v>
      </c>
      <c r="T26" s="3">
        <v>0</v>
      </c>
      <c r="U26" s="3">
        <v>0</v>
      </c>
      <c r="V26" s="3">
        <v>0</v>
      </c>
      <c r="W26" s="3">
        <v>0</v>
      </c>
      <c r="X26" s="3">
        <v>0</v>
      </c>
      <c r="Y26" s="3">
        <v>0</v>
      </c>
      <c r="Z26" s="3">
        <v>0</v>
      </c>
      <c r="AA26" s="3">
        <v>0</v>
      </c>
      <c r="AB26" s="3">
        <v>0</v>
      </c>
      <c r="AC26" s="3">
        <v>0</v>
      </c>
      <c r="AD26" s="3">
        <v>0</v>
      </c>
      <c r="AE26" s="3">
        <v>0</v>
      </c>
      <c r="AF26" s="3">
        <v>0</v>
      </c>
      <c r="AG26" s="3">
        <v>0</v>
      </c>
      <c r="AH26" s="3">
        <v>0</v>
      </c>
      <c r="AI26" s="3">
        <v>0</v>
      </c>
    </row>
    <row r="27" spans="1:35" s="12" customFormat="1" ht="20.25" customHeight="1">
      <c r="A27" s="1282" t="s">
        <v>55</v>
      </c>
      <c r="B27" s="4" t="s">
        <v>53</v>
      </c>
      <c r="C27" s="786">
        <f>SUM(D27:AI27)</f>
        <v>0</v>
      </c>
      <c r="D27" s="3">
        <v>0</v>
      </c>
      <c r="E27" s="3">
        <v>0</v>
      </c>
      <c r="F27" s="3">
        <v>0</v>
      </c>
      <c r="G27" s="3">
        <v>0</v>
      </c>
      <c r="H27" s="3">
        <v>0</v>
      </c>
      <c r="I27" s="3">
        <v>0</v>
      </c>
      <c r="J27" s="3">
        <v>0</v>
      </c>
      <c r="K27" s="3">
        <v>0</v>
      </c>
      <c r="L27" s="3">
        <v>0</v>
      </c>
      <c r="M27" s="3">
        <v>0</v>
      </c>
      <c r="N27" s="3">
        <v>0</v>
      </c>
      <c r="O27" s="3">
        <v>0</v>
      </c>
      <c r="P27" s="3">
        <v>0</v>
      </c>
      <c r="Q27" s="3">
        <v>0</v>
      </c>
      <c r="R27" s="3">
        <v>0</v>
      </c>
      <c r="S27" s="3">
        <v>0</v>
      </c>
      <c r="T27" s="3">
        <v>0</v>
      </c>
      <c r="U27" s="3">
        <v>0</v>
      </c>
      <c r="V27" s="3">
        <v>0</v>
      </c>
      <c r="W27" s="3">
        <v>0</v>
      </c>
      <c r="X27" s="3">
        <v>0</v>
      </c>
      <c r="Y27" s="3">
        <v>0</v>
      </c>
      <c r="Z27" s="3">
        <v>0</v>
      </c>
      <c r="AA27" s="3">
        <v>0</v>
      </c>
      <c r="AB27" s="3">
        <v>0</v>
      </c>
      <c r="AC27" s="3">
        <v>0</v>
      </c>
      <c r="AD27" s="3">
        <v>0</v>
      </c>
      <c r="AE27" s="3">
        <v>0</v>
      </c>
      <c r="AF27" s="3">
        <v>0</v>
      </c>
      <c r="AG27" s="3">
        <v>0</v>
      </c>
      <c r="AH27" s="3">
        <v>0</v>
      </c>
      <c r="AI27" s="3">
        <v>0</v>
      </c>
    </row>
    <row r="28" spans="1:35" s="12" customFormat="1" ht="20.25" customHeight="1">
      <c r="A28" s="1283"/>
      <c r="B28" s="4" t="s">
        <v>54</v>
      </c>
      <c r="C28" s="786">
        <f>SUM(D28:AI28)</f>
        <v>0</v>
      </c>
      <c r="D28" s="3">
        <v>0</v>
      </c>
      <c r="E28" s="3">
        <v>0</v>
      </c>
      <c r="F28" s="3">
        <v>0</v>
      </c>
      <c r="G28" s="3">
        <v>0</v>
      </c>
      <c r="H28" s="3">
        <v>0</v>
      </c>
      <c r="I28" s="3">
        <v>0</v>
      </c>
      <c r="J28" s="3">
        <v>0</v>
      </c>
      <c r="K28" s="3">
        <v>0</v>
      </c>
      <c r="L28" s="3">
        <v>0</v>
      </c>
      <c r="M28" s="3">
        <v>0</v>
      </c>
      <c r="N28" s="3">
        <v>0</v>
      </c>
      <c r="O28" s="3">
        <v>0</v>
      </c>
      <c r="P28" s="3">
        <v>0</v>
      </c>
      <c r="Q28" s="3">
        <v>0</v>
      </c>
      <c r="R28" s="3">
        <v>0</v>
      </c>
      <c r="S28" s="3">
        <v>0</v>
      </c>
      <c r="T28" s="3">
        <v>0</v>
      </c>
      <c r="U28" s="3">
        <v>0</v>
      </c>
      <c r="V28" s="3">
        <v>0</v>
      </c>
      <c r="W28" s="3">
        <v>0</v>
      </c>
      <c r="X28" s="3">
        <v>0</v>
      </c>
      <c r="Y28" s="3">
        <v>0</v>
      </c>
      <c r="Z28" s="3">
        <v>0</v>
      </c>
      <c r="AA28" s="3">
        <v>0</v>
      </c>
      <c r="AB28" s="3">
        <v>0</v>
      </c>
      <c r="AC28" s="3">
        <v>0</v>
      </c>
      <c r="AD28" s="3">
        <v>0</v>
      </c>
      <c r="AE28" s="3">
        <v>0</v>
      </c>
      <c r="AF28" s="3">
        <v>0</v>
      </c>
      <c r="AG28" s="3">
        <v>0</v>
      </c>
      <c r="AH28" s="3">
        <v>0</v>
      </c>
      <c r="AI28" s="3">
        <v>0</v>
      </c>
    </row>
    <row r="30" spans="1:35">
      <c r="A30" s="2"/>
    </row>
    <row r="32" spans="1:35">
      <c r="A32" s="1253"/>
      <c r="B32" s="1254"/>
      <c r="C32" s="1247"/>
      <c r="D32" s="1279"/>
      <c r="E32" s="1281"/>
      <c r="F32" s="1247"/>
      <c r="G32" s="1279"/>
      <c r="H32" s="1281"/>
      <c r="I32" s="1247"/>
      <c r="J32" s="1279"/>
      <c r="K32" s="1281"/>
      <c r="L32" s="1247"/>
      <c r="M32" s="1279"/>
      <c r="N32" s="1281"/>
    </row>
    <row r="33" spans="1:14">
      <c r="A33" s="1255"/>
      <c r="B33" s="1256"/>
      <c r="C33" s="1249"/>
      <c r="D33" s="23"/>
      <c r="E33" s="23"/>
      <c r="F33" s="1249"/>
      <c r="G33" s="23"/>
      <c r="H33" s="23"/>
      <c r="I33" s="1249"/>
      <c r="J33" s="23"/>
      <c r="K33" s="23"/>
      <c r="L33" s="1249"/>
      <c r="M33" s="23"/>
      <c r="N33" s="23"/>
    </row>
    <row r="34" spans="1:14">
      <c r="A34" s="23"/>
      <c r="B34" s="23"/>
      <c r="C34" s="23"/>
      <c r="D34" s="23"/>
      <c r="E34" s="23"/>
      <c r="F34" s="23"/>
      <c r="G34" s="23"/>
      <c r="H34" s="23"/>
      <c r="I34" s="23"/>
      <c r="J34" s="23"/>
      <c r="K34" s="23"/>
      <c r="L34" s="23"/>
      <c r="M34" s="23"/>
      <c r="N34" s="23"/>
    </row>
    <row r="35" spans="1:14" ht="20.25" customHeight="1">
      <c r="A35" s="1250"/>
      <c r="B35" s="1252"/>
      <c r="C35" s="25"/>
      <c r="D35" s="25"/>
      <c r="E35" s="25"/>
      <c r="F35" s="25"/>
      <c r="G35" s="25"/>
      <c r="H35" s="25"/>
      <c r="I35" s="25"/>
      <c r="J35" s="25"/>
      <c r="K35" s="25"/>
      <c r="L35" s="25"/>
      <c r="M35" s="25"/>
      <c r="N35" s="25"/>
    </row>
    <row r="36" spans="1:14" ht="20.25" customHeight="1">
      <c r="A36" s="1282"/>
      <c r="B36" s="4"/>
      <c r="C36" s="25"/>
      <c r="D36" s="25"/>
      <c r="E36" s="25"/>
      <c r="F36" s="25"/>
      <c r="G36" s="25"/>
      <c r="H36" s="25"/>
      <c r="I36" s="25"/>
      <c r="J36" s="25"/>
      <c r="K36" s="25"/>
      <c r="L36" s="25"/>
      <c r="M36" s="25"/>
      <c r="N36" s="25"/>
    </row>
    <row r="37" spans="1:14" ht="20.25" customHeight="1">
      <c r="A37" s="1283"/>
      <c r="B37" s="4"/>
      <c r="C37" s="25"/>
      <c r="D37" s="25"/>
      <c r="E37" s="25"/>
      <c r="F37" s="25"/>
      <c r="G37" s="25"/>
      <c r="H37" s="25"/>
      <c r="I37" s="25"/>
      <c r="J37" s="25"/>
      <c r="K37" s="25"/>
      <c r="L37" s="25"/>
      <c r="M37" s="25"/>
      <c r="N37" s="25"/>
    </row>
    <row r="38" spans="1:14" ht="20.25" customHeight="1">
      <c r="A38" s="1247"/>
      <c r="B38" s="4"/>
      <c r="C38" s="25"/>
      <c r="D38" s="3"/>
      <c r="E38" s="3"/>
      <c r="F38" s="25"/>
      <c r="G38" s="3"/>
      <c r="H38" s="3"/>
      <c r="I38" s="25"/>
      <c r="J38" s="3"/>
      <c r="K38" s="3"/>
      <c r="L38" s="25"/>
      <c r="M38" s="3"/>
      <c r="N38" s="3"/>
    </row>
    <row r="39" spans="1:14" ht="20.25" customHeight="1">
      <c r="A39" s="1249"/>
      <c r="B39" s="4"/>
      <c r="C39" s="25"/>
      <c r="D39" s="3"/>
      <c r="E39" s="3"/>
      <c r="F39" s="25"/>
      <c r="G39" s="3"/>
      <c r="H39" s="3"/>
      <c r="I39" s="25"/>
      <c r="J39" s="3"/>
      <c r="K39" s="3"/>
      <c r="L39" s="25"/>
      <c r="M39" s="3"/>
      <c r="N39" s="3"/>
    </row>
    <row r="40" spans="1:14" ht="20.25" customHeight="1">
      <c r="A40" s="1247"/>
      <c r="B40" s="4"/>
      <c r="C40" s="25"/>
      <c r="D40" s="3"/>
      <c r="E40" s="3"/>
      <c r="F40" s="25"/>
      <c r="G40" s="3"/>
      <c r="H40" s="3"/>
      <c r="I40" s="25"/>
      <c r="J40" s="3"/>
      <c r="K40" s="3"/>
      <c r="L40" s="25"/>
      <c r="M40" s="3"/>
      <c r="N40" s="3"/>
    </row>
    <row r="41" spans="1:14" ht="20.25" customHeight="1">
      <c r="A41" s="1249"/>
      <c r="B41" s="4"/>
      <c r="C41" s="25"/>
      <c r="D41" s="3"/>
      <c r="E41" s="3"/>
      <c r="F41" s="25"/>
      <c r="G41" s="3"/>
      <c r="H41" s="3"/>
      <c r="I41" s="25"/>
      <c r="J41" s="3"/>
      <c r="K41" s="3"/>
      <c r="L41" s="25"/>
      <c r="M41" s="3"/>
      <c r="N41" s="3"/>
    </row>
    <row r="43" spans="1:14">
      <c r="A43" s="2" t="s">
        <v>64</v>
      </c>
    </row>
    <row r="44" spans="1:14">
      <c r="A44" s="2"/>
    </row>
    <row r="45" spans="1:14" s="12" customFormat="1" ht="14.25" customHeight="1">
      <c r="A45" s="1282" t="s">
        <v>65</v>
      </c>
      <c r="B45" s="1257" t="s">
        <v>66</v>
      </c>
      <c r="C45" s="1285"/>
      <c r="D45" s="1258"/>
      <c r="E45" s="1282" t="s">
        <v>67</v>
      </c>
      <c r="F45" s="1282" t="s">
        <v>68</v>
      </c>
    </row>
    <row r="46" spans="1:14" s="12" customFormat="1" ht="15.75" customHeight="1">
      <c r="A46" s="1284"/>
      <c r="B46" s="1247" t="s">
        <v>22</v>
      </c>
      <c r="C46" s="1288" t="s">
        <v>37</v>
      </c>
      <c r="D46" s="1289"/>
      <c r="E46" s="1284"/>
      <c r="F46" s="1284"/>
    </row>
    <row r="47" spans="1:14" s="12" customFormat="1" ht="39" customHeight="1">
      <c r="A47" s="1283"/>
      <c r="B47" s="1249"/>
      <c r="C47" s="6" t="s">
        <v>69</v>
      </c>
      <c r="D47" s="6" t="s">
        <v>70</v>
      </c>
      <c r="E47" s="1283"/>
      <c r="F47" s="1283"/>
    </row>
    <row r="48" spans="1:14" s="12" customFormat="1">
      <c r="A48" s="23">
        <v>1</v>
      </c>
      <c r="B48" s="4">
        <v>2</v>
      </c>
      <c r="C48" s="23">
        <v>3</v>
      </c>
      <c r="D48" s="23">
        <v>4</v>
      </c>
      <c r="E48" s="23">
        <v>5</v>
      </c>
      <c r="F48" s="23">
        <v>6</v>
      </c>
    </row>
    <row r="49" spans="1:10" ht="20.25" customHeight="1">
      <c r="A49" s="3">
        <v>0</v>
      </c>
      <c r="B49" s="3">
        <v>0</v>
      </c>
      <c r="C49" s="3">
        <v>0</v>
      </c>
      <c r="D49" s="3">
        <v>0</v>
      </c>
      <c r="E49" s="3">
        <v>0</v>
      </c>
      <c r="F49" s="3">
        <v>0</v>
      </c>
    </row>
    <row r="50" spans="1:10">
      <c r="B50" s="872"/>
    </row>
    <row r="51" spans="1:10">
      <c r="A51" s="2" t="s">
        <v>71</v>
      </c>
    </row>
    <row r="53" spans="1:10" s="29" customFormat="1" ht="18.75" customHeight="1">
      <c r="A53" s="1247" t="s">
        <v>72</v>
      </c>
      <c r="B53" s="1250" t="s">
        <v>73</v>
      </c>
      <c r="C53" s="1251"/>
      <c r="D53" s="1251"/>
      <c r="E53" s="1252"/>
      <c r="F53" s="1250" t="s">
        <v>74</v>
      </c>
      <c r="G53" s="1251"/>
      <c r="H53" s="1251"/>
      <c r="I53" s="1252"/>
    </row>
    <row r="54" spans="1:10" s="29" customFormat="1" ht="42.75" customHeight="1">
      <c r="A54" s="1249"/>
      <c r="B54" s="5" t="s">
        <v>69</v>
      </c>
      <c r="C54" s="873" t="s">
        <v>75</v>
      </c>
      <c r="D54" s="4" t="s">
        <v>76</v>
      </c>
      <c r="E54" s="4" t="s">
        <v>77</v>
      </c>
      <c r="F54" s="5" t="s">
        <v>69</v>
      </c>
      <c r="G54" s="5" t="s">
        <v>75</v>
      </c>
      <c r="H54" s="6" t="s">
        <v>76</v>
      </c>
      <c r="I54" s="6" t="s">
        <v>77</v>
      </c>
    </row>
    <row r="55" spans="1:10" s="29" customFormat="1">
      <c r="A55" s="4">
        <v>1</v>
      </c>
      <c r="B55" s="4">
        <v>2</v>
      </c>
      <c r="C55" s="4">
        <v>3</v>
      </c>
      <c r="D55" s="4">
        <v>4</v>
      </c>
      <c r="E55" s="4">
        <v>5</v>
      </c>
      <c r="F55" s="4">
        <v>6</v>
      </c>
      <c r="G55" s="4">
        <v>7</v>
      </c>
      <c r="H55" s="4">
        <v>8</v>
      </c>
      <c r="I55" s="4">
        <v>9</v>
      </c>
    </row>
    <row r="56" spans="1:10" s="29" customFormat="1" ht="20.25" customHeight="1">
      <c r="A56" s="3">
        <v>0</v>
      </c>
      <c r="B56" s="3">
        <v>0</v>
      </c>
      <c r="C56" s="3">
        <v>0</v>
      </c>
      <c r="D56" s="3">
        <v>0</v>
      </c>
      <c r="E56" s="3">
        <v>0</v>
      </c>
      <c r="F56" s="3">
        <v>0</v>
      </c>
      <c r="G56" s="3">
        <v>0</v>
      </c>
      <c r="H56" s="3">
        <v>0</v>
      </c>
      <c r="I56" s="3">
        <v>0</v>
      </c>
    </row>
    <row r="58" spans="1:10">
      <c r="A58" s="35" t="s">
        <v>1426</v>
      </c>
    </row>
    <row r="59" spans="1:10">
      <c r="A59" s="35" t="s">
        <v>1425</v>
      </c>
    </row>
    <row r="60" spans="1:10" ht="40.5" customHeight="1">
      <c r="A60" s="4" t="s">
        <v>41</v>
      </c>
      <c r="B60" s="4" t="s">
        <v>82</v>
      </c>
      <c r="C60" s="1286" t="s">
        <v>1424</v>
      </c>
      <c r="D60" s="1287"/>
      <c r="E60" s="1286" t="s">
        <v>1423</v>
      </c>
      <c r="F60" s="1287"/>
    </row>
    <row r="61" spans="1:10" ht="20.25" customHeight="1">
      <c r="A61" s="4"/>
      <c r="B61" s="4"/>
      <c r="C61" s="37" t="s">
        <v>1</v>
      </c>
      <c r="D61" s="37" t="s">
        <v>1422</v>
      </c>
      <c r="E61" s="37" t="s">
        <v>1</v>
      </c>
      <c r="F61" s="37" t="s">
        <v>1422</v>
      </c>
    </row>
    <row r="62" spans="1:10">
      <c r="A62" s="23" t="s">
        <v>2</v>
      </c>
      <c r="B62" s="23" t="s">
        <v>3</v>
      </c>
      <c r="C62" s="37">
        <v>1</v>
      </c>
      <c r="D62" s="37">
        <v>2</v>
      </c>
      <c r="E62" s="37">
        <v>3</v>
      </c>
      <c r="F62" s="37">
        <v>4</v>
      </c>
    </row>
    <row r="63" spans="1:10" s="2" customFormat="1" ht="20.25" customHeight="1">
      <c r="A63" s="38" t="s">
        <v>1421</v>
      </c>
      <c r="B63" s="19">
        <v>1</v>
      </c>
      <c r="C63" s="518">
        <v>0</v>
      </c>
      <c r="D63" s="518">
        <v>0</v>
      </c>
      <c r="E63" s="517">
        <v>0</v>
      </c>
      <c r="F63" s="517">
        <v>0</v>
      </c>
      <c r="G63" s="801" t="str">
        <f t="shared" ref="G63:H65" si="3">IF(OR(C63&lt;(E63),(AND(C63=0,E63=0))),"OK","Err")</f>
        <v>OK</v>
      </c>
      <c r="H63" s="801" t="str">
        <f t="shared" si="3"/>
        <v>OK</v>
      </c>
      <c r="I63" s="801" t="str">
        <f>IF(OR(C63&gt;(D63),(AND(C63=0,D63=0))),"OK","Err")</f>
        <v>OK</v>
      </c>
      <c r="J63" s="801" t="str">
        <f>IF(OR(E63&gt;(F63),(AND(E63=0,F63=0))),"OK","Err")</f>
        <v>OK</v>
      </c>
    </row>
    <row r="64" spans="1:10" ht="20.25" customHeight="1">
      <c r="A64" s="11" t="s">
        <v>1420</v>
      </c>
      <c r="B64" s="24">
        <v>2</v>
      </c>
      <c r="C64" s="7">
        <v>0</v>
      </c>
      <c r="D64" s="7">
        <v>0</v>
      </c>
      <c r="E64" s="7">
        <v>0</v>
      </c>
      <c r="F64" s="7">
        <v>0</v>
      </c>
      <c r="G64" s="801" t="str">
        <f t="shared" si="3"/>
        <v>OK</v>
      </c>
      <c r="H64" s="801" t="str">
        <f t="shared" si="3"/>
        <v>OK</v>
      </c>
      <c r="I64" s="801" t="str">
        <f>IF(C64=D64,"OK","Err")</f>
        <v>OK</v>
      </c>
      <c r="J64" s="801" t="str">
        <f>IF(E64=F64,"OK","Err")</f>
        <v>OK</v>
      </c>
    </row>
    <row r="65" spans="1:10" ht="20.25" customHeight="1">
      <c r="A65" s="11" t="s">
        <v>1419</v>
      </c>
      <c r="B65" s="24">
        <v>3</v>
      </c>
      <c r="C65" s="7">
        <v>0</v>
      </c>
      <c r="D65" s="7">
        <v>0</v>
      </c>
      <c r="E65" s="7">
        <v>0</v>
      </c>
      <c r="F65" s="7">
        <v>0</v>
      </c>
      <c r="G65" s="801" t="str">
        <f t="shared" si="3"/>
        <v>OK</v>
      </c>
      <c r="H65" s="801" t="str">
        <f t="shared" si="3"/>
        <v>OK</v>
      </c>
      <c r="I65" s="801" t="str">
        <f>IF(OR(C65&gt;(D65),(AND(C65=0,D65=0))),"OK","Err")</f>
        <v>OK</v>
      </c>
      <c r="J65" s="801" t="str">
        <f>IF(OR(E65&gt;(F65),(AND(E65=0,F65=0))),"OK","Err")</f>
        <v>OK</v>
      </c>
    </row>
    <row r="66" spans="1:10" ht="20.25" customHeight="1">
      <c r="A66" s="11" t="s">
        <v>1418</v>
      </c>
      <c r="B66" s="24">
        <v>4</v>
      </c>
      <c r="C66" s="7">
        <v>0</v>
      </c>
      <c r="D66" s="954">
        <v>0</v>
      </c>
      <c r="E66" s="874">
        <v>0</v>
      </c>
      <c r="F66" s="954">
        <v>0</v>
      </c>
      <c r="G66" s="801" t="str">
        <f t="shared" ref="G66:G73" si="4">IF(OR(C66&lt;(E66),(AND(C66=0,E66=0))),"OK","Err")</f>
        <v>OK</v>
      </c>
      <c r="H66" s="21"/>
      <c r="I66" s="21"/>
      <c r="J66" s="21"/>
    </row>
    <row r="67" spans="1:10" ht="20.25" customHeight="1">
      <c r="A67" s="11" t="s">
        <v>1417</v>
      </c>
      <c r="B67" s="24">
        <v>5</v>
      </c>
      <c r="C67" s="7">
        <v>0</v>
      </c>
      <c r="D67" s="7">
        <v>0</v>
      </c>
      <c r="E67" s="7">
        <v>0</v>
      </c>
      <c r="F67" s="7">
        <v>0</v>
      </c>
      <c r="G67" s="801" t="str">
        <f t="shared" si="4"/>
        <v>OK</v>
      </c>
      <c r="H67" s="801" t="str">
        <f t="shared" ref="H67:H73" si="5">IF(OR(D67&lt;(F67),(AND(D67=0,F67=0))),"OK","Err")</f>
        <v>OK</v>
      </c>
      <c r="I67" s="801" t="str">
        <f>IF(C67=D67,"OK","Err")</f>
        <v>OK</v>
      </c>
      <c r="J67" s="801" t="str">
        <f>IF(E67=F67,"OK","Err")</f>
        <v>OK</v>
      </c>
    </row>
    <row r="68" spans="1:10" ht="20.25" customHeight="1">
      <c r="A68" s="11" t="s">
        <v>1416</v>
      </c>
      <c r="B68" s="24">
        <v>6</v>
      </c>
      <c r="C68" s="7">
        <v>0</v>
      </c>
      <c r="D68" s="7">
        <v>0</v>
      </c>
      <c r="E68" s="7">
        <v>0</v>
      </c>
      <c r="F68" s="7">
        <v>0</v>
      </c>
      <c r="G68" s="801" t="str">
        <f t="shared" si="4"/>
        <v>OK</v>
      </c>
      <c r="H68" s="801" t="str">
        <f t="shared" si="5"/>
        <v>OK</v>
      </c>
      <c r="I68" s="801" t="str">
        <f t="shared" ref="I68:I73" si="6">IF(OR(C68&gt;(D68),(AND(C68=0,D68=0))),"OK","Err")</f>
        <v>OK</v>
      </c>
      <c r="J68" s="801" t="str">
        <f t="shared" ref="J68:J73" si="7">IF(OR(E68&gt;(F68),(AND(E68=0,F68=0))),"OK","Err")</f>
        <v>OK</v>
      </c>
    </row>
    <row r="69" spans="1:10" ht="20.25" customHeight="1">
      <c r="A69" s="11" t="s">
        <v>1415</v>
      </c>
      <c r="B69" s="24">
        <v>7</v>
      </c>
      <c r="C69" s="7">
        <v>0</v>
      </c>
      <c r="D69" s="7">
        <v>0</v>
      </c>
      <c r="E69" s="7">
        <v>0</v>
      </c>
      <c r="F69" s="7">
        <v>0</v>
      </c>
      <c r="G69" s="801" t="str">
        <f t="shared" si="4"/>
        <v>OK</v>
      </c>
      <c r="H69" s="801" t="str">
        <f t="shared" si="5"/>
        <v>OK</v>
      </c>
      <c r="I69" s="801" t="str">
        <f t="shared" si="6"/>
        <v>OK</v>
      </c>
      <c r="J69" s="801" t="str">
        <f t="shared" si="7"/>
        <v>OK</v>
      </c>
    </row>
    <row r="70" spans="1:10" ht="20.25" customHeight="1">
      <c r="A70" s="11" t="s">
        <v>1414</v>
      </c>
      <c r="B70" s="24">
        <v>8</v>
      </c>
      <c r="C70" s="7">
        <v>0</v>
      </c>
      <c r="D70" s="7">
        <v>0</v>
      </c>
      <c r="E70" s="7">
        <v>0</v>
      </c>
      <c r="F70" s="7">
        <v>0</v>
      </c>
      <c r="G70" s="801" t="str">
        <f t="shared" si="4"/>
        <v>OK</v>
      </c>
      <c r="H70" s="801" t="str">
        <f t="shared" si="5"/>
        <v>OK</v>
      </c>
      <c r="I70" s="801" t="str">
        <f t="shared" si="6"/>
        <v>OK</v>
      </c>
      <c r="J70" s="801" t="str">
        <f t="shared" si="7"/>
        <v>OK</v>
      </c>
    </row>
    <row r="71" spans="1:10" ht="20.25" customHeight="1">
      <c r="A71" s="11" t="s">
        <v>1413</v>
      </c>
      <c r="B71" s="24">
        <v>9</v>
      </c>
      <c r="C71" s="7">
        <v>0</v>
      </c>
      <c r="D71" s="7">
        <v>0</v>
      </c>
      <c r="E71" s="7">
        <v>0</v>
      </c>
      <c r="F71" s="874">
        <v>0</v>
      </c>
      <c r="G71" s="801" t="str">
        <f t="shared" si="4"/>
        <v>OK</v>
      </c>
      <c r="H71" s="801" t="str">
        <f t="shared" si="5"/>
        <v>OK</v>
      </c>
      <c r="I71" s="801" t="str">
        <f t="shared" si="6"/>
        <v>OK</v>
      </c>
      <c r="J71" s="801" t="str">
        <f t="shared" si="7"/>
        <v>OK</v>
      </c>
    </row>
    <row r="72" spans="1:10" ht="20.25" customHeight="1">
      <c r="A72" s="11" t="s">
        <v>1412</v>
      </c>
      <c r="B72" s="24">
        <v>10</v>
      </c>
      <c r="C72" s="7">
        <v>0</v>
      </c>
      <c r="D72" s="7">
        <v>0</v>
      </c>
      <c r="E72" s="7">
        <v>0</v>
      </c>
      <c r="F72" s="7">
        <v>0</v>
      </c>
      <c r="G72" s="801" t="str">
        <f t="shared" si="4"/>
        <v>OK</v>
      </c>
      <c r="H72" s="801" t="str">
        <f t="shared" si="5"/>
        <v>OK</v>
      </c>
      <c r="I72" s="801" t="str">
        <f t="shared" si="6"/>
        <v>OK</v>
      </c>
      <c r="J72" s="801" t="str">
        <f t="shared" si="7"/>
        <v>OK</v>
      </c>
    </row>
    <row r="73" spans="1:10" ht="20.25" customHeight="1">
      <c r="A73" s="11" t="s">
        <v>1411</v>
      </c>
      <c r="B73" s="24">
        <v>11</v>
      </c>
      <c r="C73" s="7">
        <v>0</v>
      </c>
      <c r="D73" s="7">
        <v>0</v>
      </c>
      <c r="E73" s="7">
        <v>0</v>
      </c>
      <c r="F73" s="7">
        <v>0</v>
      </c>
      <c r="G73" s="801" t="str">
        <f t="shared" si="4"/>
        <v>OK</v>
      </c>
      <c r="H73" s="801" t="str">
        <f t="shared" si="5"/>
        <v>OK</v>
      </c>
      <c r="I73" s="801" t="str">
        <f t="shared" si="6"/>
        <v>OK</v>
      </c>
      <c r="J73" s="801" t="str">
        <f t="shared" si="7"/>
        <v>OK</v>
      </c>
    </row>
    <row r="74" spans="1:10">
      <c r="C74" s="801" t="str">
        <f>IF(OR(C63&gt;SUM(C64:C73),(AND(C63=0,SUM(C64:C73)=0))),"OK","Err")</f>
        <v>OK</v>
      </c>
      <c r="D74" s="801" t="str">
        <f>IF(OR(D63&gt;SUM(D64:D73),(AND(D63=0,SUM(D64:D73)=0))),"OK","Err")</f>
        <v>OK</v>
      </c>
      <c r="E74" s="801" t="str">
        <f>IF(OR(E63&gt;SUM(E64:E73),(AND(E63=0,SUM(E64:E73)=0))),"OK","Err")</f>
        <v>OK</v>
      </c>
      <c r="F74" s="801" t="str">
        <f>IF(OR(F63&gt;SUM(F64:F73),(AND(F63=0,SUM(F64:F73)=0))),"OK","Err")</f>
        <v>OK</v>
      </c>
      <c r="G74" s="40"/>
      <c r="H74" s="40"/>
      <c r="I74" s="40"/>
      <c r="J74" s="40"/>
    </row>
    <row r="75" spans="1:10">
      <c r="A75" s="35" t="s">
        <v>1410</v>
      </c>
    </row>
    <row r="77" spans="1:10" ht="26.25" customHeight="1">
      <c r="A77" s="9" t="s">
        <v>41</v>
      </c>
      <c r="B77" s="4" t="s">
        <v>82</v>
      </c>
      <c r="C77" s="16" t="s">
        <v>1409</v>
      </c>
      <c r="D77" s="16" t="s">
        <v>1408</v>
      </c>
      <c r="E77" s="877"/>
      <c r="F77" s="878"/>
    </row>
    <row r="78" spans="1:10">
      <c r="A78" s="23" t="s">
        <v>2</v>
      </c>
      <c r="B78" s="23" t="s">
        <v>3</v>
      </c>
      <c r="C78" s="23">
        <v>1</v>
      </c>
      <c r="D78" s="23">
        <v>2</v>
      </c>
      <c r="E78" s="877"/>
      <c r="F78" s="878"/>
    </row>
    <row r="79" spans="1:10" ht="20.25" customHeight="1">
      <c r="A79" s="41" t="s">
        <v>1407</v>
      </c>
      <c r="B79" s="4">
        <v>1</v>
      </c>
      <c r="C79" s="3">
        <v>0</v>
      </c>
      <c r="D79" s="3">
        <v>0</v>
      </c>
      <c r="E79" s="34"/>
    </row>
    <row r="80" spans="1:10" ht="20.25" customHeight="1">
      <c r="A80" s="516" t="s">
        <v>1406</v>
      </c>
      <c r="B80" s="4">
        <v>2</v>
      </c>
      <c r="C80" s="3">
        <v>0</v>
      </c>
      <c r="D80" s="3">
        <v>0</v>
      </c>
      <c r="E80" s="804" t="str">
        <f>IF(OR(C79&gt;(C80),(AND(C79=0,C80=0))),"OK","Err")</f>
        <v>OK</v>
      </c>
      <c r="F80" s="804" t="str">
        <f>IF(OR(D79&gt;(D80),(AND(D79=0,D80=0))),"OK","Err")</f>
        <v>OK</v>
      </c>
    </row>
    <row r="81" spans="1:8" ht="20.25" customHeight="1">
      <c r="A81" s="892" t="s">
        <v>1405</v>
      </c>
      <c r="B81" s="4">
        <v>3</v>
      </c>
      <c r="C81" s="3">
        <v>0</v>
      </c>
      <c r="D81" s="3">
        <v>0</v>
      </c>
      <c r="E81" s="804" t="str">
        <f>IF(OR(C80&gt;SUM(C81:C84),(AND(C80=0,SUM(C81:C84)=0))),"OK","Err")</f>
        <v>OK</v>
      </c>
      <c r="F81" s="804" t="str">
        <f>IF(OR(D80&gt;SUM(D81:D84),(AND(D80=0,SUM(D81:D84)=0))),"OK","Err")</f>
        <v>OK</v>
      </c>
    </row>
    <row r="82" spans="1:8" ht="20.25" customHeight="1">
      <c r="A82" s="11" t="s">
        <v>1404</v>
      </c>
      <c r="B82" s="4">
        <v>4</v>
      </c>
      <c r="C82" s="3">
        <v>0</v>
      </c>
      <c r="D82" s="3">
        <v>0</v>
      </c>
      <c r="E82" s="34"/>
    </row>
    <row r="83" spans="1:8" ht="20.25" customHeight="1">
      <c r="A83" s="11" t="s">
        <v>1403</v>
      </c>
      <c r="B83" s="4">
        <v>5</v>
      </c>
      <c r="C83" s="3">
        <v>0</v>
      </c>
      <c r="D83" s="3">
        <v>0</v>
      </c>
      <c r="E83" s="34"/>
    </row>
    <row r="84" spans="1:8" ht="20.25" customHeight="1">
      <c r="A84" s="11" t="s">
        <v>1402</v>
      </c>
      <c r="B84" s="4">
        <v>6</v>
      </c>
      <c r="C84" s="3">
        <v>0</v>
      </c>
      <c r="D84" s="3">
        <v>0</v>
      </c>
      <c r="E84" s="34"/>
    </row>
    <row r="86" spans="1:8">
      <c r="A86" s="2" t="s">
        <v>78</v>
      </c>
      <c r="C86" s="878"/>
      <c r="D86" s="878"/>
      <c r="F86" s="878"/>
    </row>
    <row r="87" spans="1:8">
      <c r="A87" s="2"/>
    </row>
    <row r="88" spans="1:8">
      <c r="A88" s="2" t="s">
        <v>79</v>
      </c>
      <c r="E88" s="2" t="s">
        <v>80</v>
      </c>
      <c r="G88" s="2" t="s">
        <v>81</v>
      </c>
    </row>
    <row r="90" spans="1:8" ht="15.75" customHeight="1">
      <c r="A90" s="1247" t="s">
        <v>41</v>
      </c>
      <c r="B90" s="1247" t="s">
        <v>82</v>
      </c>
      <c r="C90" s="1250" t="s">
        <v>83</v>
      </c>
      <c r="D90" s="1252"/>
      <c r="E90" s="1247" t="s">
        <v>84</v>
      </c>
      <c r="F90" s="1247" t="s">
        <v>85</v>
      </c>
      <c r="G90" s="1247" t="s">
        <v>86</v>
      </c>
      <c r="H90" s="1247" t="s">
        <v>87</v>
      </c>
    </row>
    <row r="91" spans="1:8" ht="15.75" customHeight="1">
      <c r="A91" s="1249"/>
      <c r="B91" s="1249"/>
      <c r="C91" s="4" t="s">
        <v>88</v>
      </c>
      <c r="D91" s="16" t="s">
        <v>89</v>
      </c>
      <c r="E91" s="1249"/>
      <c r="F91" s="1249"/>
      <c r="G91" s="1249"/>
      <c r="H91" s="1249"/>
    </row>
    <row r="92" spans="1:8">
      <c r="A92" s="23" t="s">
        <v>2</v>
      </c>
      <c r="B92" s="23" t="s">
        <v>3</v>
      </c>
      <c r="C92" s="879">
        <v>1</v>
      </c>
      <c r="D92" s="879">
        <v>2</v>
      </c>
      <c r="E92" s="23">
        <v>3</v>
      </c>
      <c r="F92" s="879">
        <v>4</v>
      </c>
      <c r="G92" s="23">
        <v>5</v>
      </c>
      <c r="H92" s="23">
        <v>6</v>
      </c>
    </row>
    <row r="93" spans="1:8" ht="20.25" customHeight="1">
      <c r="A93" s="11" t="s">
        <v>22</v>
      </c>
      <c r="B93" s="4">
        <v>1</v>
      </c>
      <c r="C93" s="786">
        <f t="shared" ref="C93:H93" si="8">+C94+C95</f>
        <v>0</v>
      </c>
      <c r="D93" s="786">
        <f t="shared" si="8"/>
        <v>0</v>
      </c>
      <c r="E93" s="786">
        <f t="shared" si="8"/>
        <v>0</v>
      </c>
      <c r="F93" s="786">
        <f t="shared" si="8"/>
        <v>0</v>
      </c>
      <c r="G93" s="786">
        <f t="shared" si="8"/>
        <v>0</v>
      </c>
      <c r="H93" s="786">
        <f t="shared" si="8"/>
        <v>0</v>
      </c>
    </row>
    <row r="94" spans="1:8" ht="20.25" customHeight="1">
      <c r="A94" s="11" t="s">
        <v>90</v>
      </c>
      <c r="B94" s="4">
        <v>2</v>
      </c>
      <c r="C94" s="3">
        <v>0</v>
      </c>
      <c r="D94" s="3">
        <v>0</v>
      </c>
      <c r="E94" s="3">
        <v>0</v>
      </c>
      <c r="F94" s="3">
        <v>0</v>
      </c>
      <c r="G94" s="3">
        <v>0</v>
      </c>
      <c r="H94" s="3">
        <v>0</v>
      </c>
    </row>
    <row r="95" spans="1:8" ht="20.25" customHeight="1">
      <c r="A95" s="11" t="s">
        <v>91</v>
      </c>
      <c r="B95" s="4">
        <v>3</v>
      </c>
      <c r="C95" s="3">
        <v>0</v>
      </c>
      <c r="D95" s="3">
        <v>0</v>
      </c>
      <c r="E95" s="3">
        <v>0</v>
      </c>
      <c r="F95" s="3">
        <v>0</v>
      </c>
      <c r="G95" s="3">
        <v>0</v>
      </c>
      <c r="H95" s="3">
        <v>0</v>
      </c>
    </row>
    <row r="97" spans="1:10">
      <c r="A97" s="2" t="s">
        <v>92</v>
      </c>
    </row>
    <row r="99" spans="1:10" ht="39.75" customHeight="1">
      <c r="A99" s="4" t="s">
        <v>41</v>
      </c>
      <c r="B99" s="6" t="s">
        <v>82</v>
      </c>
      <c r="C99" s="4" t="s">
        <v>93</v>
      </c>
      <c r="D99" s="16" t="s">
        <v>94</v>
      </c>
      <c r="E99" s="16" t="s">
        <v>95</v>
      </c>
      <c r="F99" s="4" t="s">
        <v>96</v>
      </c>
      <c r="G99" s="16" t="s">
        <v>97</v>
      </c>
      <c r="H99" s="16" t="s">
        <v>98</v>
      </c>
      <c r="I99" s="16" t="s">
        <v>99</v>
      </c>
      <c r="J99" s="4" t="s">
        <v>100</v>
      </c>
    </row>
    <row r="100" spans="1:10">
      <c r="A100" s="23" t="s">
        <v>2</v>
      </c>
      <c r="B100" s="23" t="s">
        <v>3</v>
      </c>
      <c r="C100" s="23">
        <v>1</v>
      </c>
      <c r="D100" s="23">
        <v>2</v>
      </c>
      <c r="E100" s="23">
        <v>3</v>
      </c>
      <c r="F100" s="23">
        <v>4</v>
      </c>
      <c r="G100" s="23">
        <v>5</v>
      </c>
      <c r="H100" s="23">
        <v>6</v>
      </c>
      <c r="I100" s="23">
        <v>7</v>
      </c>
      <c r="J100" s="23">
        <v>8</v>
      </c>
    </row>
    <row r="101" spans="1:10" s="2" customFormat="1" ht="20.25" customHeight="1">
      <c r="A101" s="42" t="s">
        <v>22</v>
      </c>
      <c r="B101" s="19">
        <v>1</v>
      </c>
      <c r="C101" s="786">
        <f t="shared" ref="C101:J101" si="9">+C102+C103</f>
        <v>0</v>
      </c>
      <c r="D101" s="786">
        <f t="shared" si="9"/>
        <v>0</v>
      </c>
      <c r="E101" s="786">
        <f t="shared" si="9"/>
        <v>0</v>
      </c>
      <c r="F101" s="786">
        <f t="shared" si="9"/>
        <v>0</v>
      </c>
      <c r="G101" s="786">
        <f t="shared" si="9"/>
        <v>0</v>
      </c>
      <c r="H101" s="786">
        <f t="shared" si="9"/>
        <v>0</v>
      </c>
      <c r="I101" s="786">
        <f t="shared" si="9"/>
        <v>0</v>
      </c>
      <c r="J101" s="786">
        <f t="shared" si="9"/>
        <v>0</v>
      </c>
    </row>
    <row r="102" spans="1:10" ht="20.25" customHeight="1">
      <c r="A102" s="11" t="s">
        <v>90</v>
      </c>
      <c r="B102" s="4">
        <v>2</v>
      </c>
      <c r="C102" s="3">
        <v>0</v>
      </c>
      <c r="D102" s="3">
        <v>0</v>
      </c>
      <c r="E102" s="3">
        <v>0</v>
      </c>
      <c r="F102" s="3">
        <v>0</v>
      </c>
      <c r="G102" s="3">
        <v>0</v>
      </c>
      <c r="H102" s="3">
        <v>0</v>
      </c>
      <c r="I102" s="3">
        <v>0</v>
      </c>
      <c r="J102" s="3">
        <v>0</v>
      </c>
    </row>
    <row r="103" spans="1:10" ht="20.25" customHeight="1">
      <c r="A103" s="11" t="s">
        <v>91</v>
      </c>
      <c r="B103" s="4">
        <v>3</v>
      </c>
      <c r="C103" s="3">
        <v>0</v>
      </c>
      <c r="D103" s="3">
        <v>0</v>
      </c>
      <c r="E103" s="3">
        <v>0</v>
      </c>
      <c r="F103" s="3">
        <v>0</v>
      </c>
      <c r="G103" s="3">
        <v>0</v>
      </c>
      <c r="H103" s="3">
        <v>0</v>
      </c>
      <c r="I103" s="3">
        <v>0</v>
      </c>
      <c r="J103" s="3">
        <v>0</v>
      </c>
    </row>
    <row r="104" spans="1:10">
      <c r="A104" s="12"/>
    </row>
    <row r="105" spans="1:10">
      <c r="A105" s="12"/>
    </row>
    <row r="106" spans="1:10">
      <c r="A106" s="2"/>
      <c r="E106" s="27" t="s">
        <v>0</v>
      </c>
    </row>
    <row r="108" spans="1:10">
      <c r="E108" s="36"/>
    </row>
    <row r="109" spans="1:10">
      <c r="E109" s="36"/>
    </row>
    <row r="110" spans="1:10">
      <c r="E110" s="36"/>
    </row>
    <row r="111" spans="1:10">
      <c r="E111" s="36"/>
    </row>
    <row r="112" spans="1:10">
      <c r="E112" s="36"/>
    </row>
    <row r="114" spans="1:9">
      <c r="A114" s="12"/>
    </row>
    <row r="115" spans="1:9">
      <c r="C115" s="878"/>
    </row>
    <row r="122" spans="1:9">
      <c r="C122" s="878"/>
      <c r="D122" s="878"/>
      <c r="E122" s="878"/>
      <c r="F122" s="878"/>
      <c r="G122" s="878"/>
      <c r="H122" s="878"/>
      <c r="I122" s="878"/>
    </row>
    <row r="130" spans="8:9">
      <c r="H130" s="878"/>
    </row>
    <row r="136" spans="8:9">
      <c r="H136" s="878"/>
    </row>
    <row r="139" spans="8:9">
      <c r="H139" s="878"/>
    </row>
    <row r="140" spans="8:9">
      <c r="H140" s="878"/>
      <c r="I140" s="878"/>
    </row>
    <row r="144" spans="8:9">
      <c r="H144" s="878"/>
    </row>
    <row r="145" spans="8:9">
      <c r="H145" s="878"/>
      <c r="I145" s="878"/>
    </row>
    <row r="148" spans="8:9">
      <c r="H148" s="878"/>
    </row>
    <row r="169" spans="3:14">
      <c r="C169" s="878"/>
      <c r="D169" s="878"/>
      <c r="E169" s="878"/>
      <c r="F169" s="878"/>
      <c r="G169" s="878"/>
      <c r="L169" s="878"/>
    </row>
    <row r="170" spans="3:14">
      <c r="C170" s="878"/>
      <c r="D170" s="878"/>
      <c r="E170" s="878"/>
      <c r="L170" s="878"/>
    </row>
    <row r="171" spans="3:14">
      <c r="C171" s="878"/>
      <c r="D171" s="878"/>
      <c r="E171" s="878"/>
      <c r="L171" s="878"/>
    </row>
    <row r="172" spans="3:14">
      <c r="C172" s="878"/>
      <c r="D172" s="878"/>
      <c r="E172" s="878"/>
      <c r="L172" s="878"/>
    </row>
    <row r="173" spans="3:14">
      <c r="C173" s="878"/>
      <c r="L173" s="878"/>
    </row>
    <row r="174" spans="3:14">
      <c r="C174" s="878"/>
      <c r="L174" s="878"/>
      <c r="M174" s="878"/>
      <c r="N174" s="878"/>
    </row>
    <row r="175" spans="3:14">
      <c r="C175" s="878"/>
      <c r="L175" s="878"/>
      <c r="M175" s="878"/>
      <c r="N175" s="878"/>
    </row>
    <row r="176" spans="3:14">
      <c r="C176" s="878"/>
      <c r="L176" s="878"/>
      <c r="M176" s="878"/>
      <c r="N176" s="878"/>
    </row>
    <row r="177" spans="3:14">
      <c r="C177" s="878"/>
      <c r="L177" s="878"/>
      <c r="M177" s="878"/>
      <c r="N177" s="878"/>
    </row>
    <row r="178" spans="3:14">
      <c r="C178" s="878"/>
      <c r="L178" s="878"/>
    </row>
    <row r="179" spans="3:14">
      <c r="C179" s="878"/>
      <c r="L179" s="878"/>
    </row>
    <row r="180" spans="3:14">
      <c r="C180" s="878"/>
      <c r="D180" s="878"/>
      <c r="E180" s="878"/>
      <c r="L180" s="878"/>
    </row>
    <row r="181" spans="3:14">
      <c r="C181" s="878"/>
      <c r="L181" s="878"/>
    </row>
    <row r="182" spans="3:14">
      <c r="C182" s="878"/>
      <c r="D182" s="878"/>
      <c r="E182" s="878"/>
      <c r="L182" s="878"/>
    </row>
    <row r="183" spans="3:14">
      <c r="C183" s="878"/>
      <c r="L183" s="878"/>
    </row>
    <row r="184" spans="3:14">
      <c r="C184" s="878"/>
      <c r="L184" s="878"/>
    </row>
    <row r="185" spans="3:14">
      <c r="C185" s="878"/>
      <c r="L185" s="878"/>
    </row>
    <row r="186" spans="3:14">
      <c r="C186" s="878"/>
      <c r="L186" s="878"/>
    </row>
    <row r="187" spans="3:14">
      <c r="C187" s="878"/>
      <c r="L187" s="878"/>
    </row>
    <row r="188" spans="3:14">
      <c r="C188" s="878"/>
      <c r="L188" s="878"/>
    </row>
    <row r="189" spans="3:14">
      <c r="C189" s="878"/>
      <c r="L189" s="878"/>
    </row>
    <row r="195" spans="3:10">
      <c r="C195" s="878"/>
      <c r="D195" s="878"/>
      <c r="E195" s="878"/>
      <c r="F195" s="878"/>
      <c r="G195" s="878"/>
      <c r="H195" s="878"/>
      <c r="I195" s="878"/>
      <c r="J195" s="878"/>
    </row>
    <row r="215" spans="3:10">
      <c r="C215" s="878"/>
      <c r="D215" s="878"/>
      <c r="E215" s="878"/>
      <c r="F215" s="878"/>
      <c r="G215" s="878"/>
      <c r="H215" s="878"/>
      <c r="I215" s="878"/>
      <c r="J215" s="878"/>
    </row>
    <row r="239" spans="5:18">
      <c r="E239" s="878"/>
      <c r="F239" s="878"/>
      <c r="G239" s="878"/>
      <c r="H239" s="878"/>
      <c r="I239" s="878"/>
      <c r="J239" s="878"/>
      <c r="K239" s="878"/>
      <c r="L239" s="878"/>
      <c r="M239" s="878"/>
      <c r="N239" s="878"/>
      <c r="O239" s="878"/>
      <c r="P239" s="878"/>
      <c r="Q239" s="878"/>
      <c r="R239" s="878"/>
    </row>
    <row r="240" spans="5:18">
      <c r="E240" s="878"/>
      <c r="F240" s="878"/>
      <c r="G240" s="878"/>
      <c r="H240" s="878"/>
      <c r="I240" s="878"/>
      <c r="J240" s="878"/>
      <c r="K240" s="878"/>
      <c r="L240" s="878"/>
      <c r="M240" s="878"/>
      <c r="N240" s="878"/>
      <c r="O240" s="878"/>
      <c r="P240" s="878"/>
      <c r="Q240" s="878"/>
      <c r="R240" s="878"/>
    </row>
    <row r="241" spans="5:18">
      <c r="E241" s="878"/>
      <c r="F241" s="878"/>
      <c r="G241" s="878"/>
      <c r="H241" s="878"/>
      <c r="I241" s="878"/>
      <c r="J241" s="878"/>
      <c r="K241" s="878"/>
      <c r="L241" s="878"/>
      <c r="M241" s="878"/>
      <c r="N241" s="878"/>
      <c r="O241" s="878"/>
      <c r="P241" s="878"/>
      <c r="Q241" s="878"/>
      <c r="R241" s="878"/>
    </row>
    <row r="242" spans="5:18">
      <c r="E242" s="878"/>
      <c r="F242" s="878"/>
      <c r="G242" s="878"/>
      <c r="H242" s="878"/>
      <c r="I242" s="878"/>
      <c r="J242" s="878"/>
      <c r="K242" s="878"/>
      <c r="L242" s="878"/>
      <c r="M242" s="878"/>
      <c r="N242" s="878"/>
      <c r="O242" s="878"/>
      <c r="P242" s="878"/>
      <c r="Q242" s="878"/>
      <c r="R242" s="878"/>
    </row>
    <row r="243" spans="5:18">
      <c r="E243" s="878"/>
      <c r="F243" s="878"/>
      <c r="G243" s="878"/>
      <c r="H243" s="878"/>
      <c r="I243" s="878"/>
      <c r="J243" s="878"/>
      <c r="K243" s="878"/>
      <c r="L243" s="878"/>
      <c r="M243" s="878"/>
      <c r="N243" s="878"/>
      <c r="O243" s="878"/>
      <c r="P243" s="878"/>
      <c r="Q243" s="878"/>
      <c r="R243" s="878"/>
    </row>
    <row r="244" spans="5:18">
      <c r="E244" s="878"/>
      <c r="F244" s="878"/>
      <c r="G244" s="878"/>
      <c r="H244" s="878"/>
      <c r="I244" s="878"/>
      <c r="J244" s="878"/>
      <c r="K244" s="878"/>
      <c r="L244" s="878"/>
      <c r="M244" s="878"/>
      <c r="N244" s="878"/>
      <c r="O244" s="878"/>
      <c r="P244" s="878"/>
      <c r="Q244" s="878"/>
      <c r="R244" s="878"/>
    </row>
    <row r="245" spans="5:18">
      <c r="E245" s="878"/>
      <c r="F245" s="878"/>
      <c r="G245" s="878"/>
      <c r="H245" s="878"/>
      <c r="I245" s="878"/>
      <c r="J245" s="878"/>
      <c r="K245" s="878"/>
      <c r="L245" s="878"/>
      <c r="M245" s="878"/>
      <c r="N245" s="878"/>
      <c r="O245" s="878"/>
      <c r="P245" s="878"/>
      <c r="Q245" s="878"/>
      <c r="R245" s="878"/>
    </row>
    <row r="246" spans="5:18">
      <c r="E246" s="878"/>
      <c r="F246" s="878"/>
      <c r="G246" s="878"/>
      <c r="H246" s="878"/>
      <c r="I246" s="878"/>
      <c r="J246" s="878"/>
      <c r="K246" s="878"/>
      <c r="L246" s="878"/>
      <c r="M246" s="878"/>
      <c r="N246" s="878"/>
      <c r="O246" s="878"/>
      <c r="P246" s="878"/>
      <c r="Q246" s="878"/>
      <c r="R246" s="878"/>
    </row>
    <row r="247" spans="5:18">
      <c r="E247" s="878"/>
      <c r="F247" s="878"/>
      <c r="G247" s="878"/>
      <c r="H247" s="878"/>
      <c r="I247" s="878"/>
      <c r="J247" s="878"/>
      <c r="K247" s="878"/>
      <c r="L247" s="878"/>
      <c r="M247" s="878"/>
      <c r="N247" s="878"/>
      <c r="O247" s="878"/>
      <c r="P247" s="878"/>
      <c r="Q247" s="878"/>
      <c r="R247" s="878"/>
    </row>
    <row r="248" spans="5:18">
      <c r="E248" s="878"/>
      <c r="F248" s="878"/>
      <c r="G248" s="878"/>
      <c r="H248" s="878"/>
      <c r="I248" s="878"/>
      <c r="J248" s="878"/>
      <c r="K248" s="878"/>
      <c r="L248" s="878"/>
      <c r="M248" s="878"/>
      <c r="N248" s="878"/>
      <c r="O248" s="878"/>
      <c r="P248" s="878"/>
      <c r="Q248" s="878"/>
      <c r="R248" s="878"/>
    </row>
    <row r="249" spans="5:18">
      <c r="E249" s="878"/>
      <c r="F249" s="878"/>
      <c r="G249" s="878"/>
      <c r="H249" s="878"/>
      <c r="I249" s="878"/>
      <c r="J249" s="878"/>
      <c r="K249" s="878"/>
      <c r="L249" s="878"/>
      <c r="M249" s="878"/>
      <c r="N249" s="878"/>
      <c r="O249" s="878"/>
      <c r="P249" s="878"/>
      <c r="Q249" s="878"/>
      <c r="R249" s="878"/>
    </row>
    <row r="250" spans="5:18">
      <c r="E250" s="878"/>
      <c r="F250" s="878"/>
      <c r="G250" s="878"/>
      <c r="H250" s="878"/>
      <c r="I250" s="878"/>
      <c r="J250" s="878"/>
      <c r="K250" s="878"/>
      <c r="L250" s="878"/>
      <c r="M250" s="878"/>
      <c r="N250" s="878"/>
      <c r="O250" s="878"/>
      <c r="P250" s="878"/>
      <c r="Q250" s="878"/>
      <c r="R250" s="878"/>
    </row>
    <row r="251" spans="5:18">
      <c r="E251" s="878"/>
      <c r="F251" s="878"/>
      <c r="G251" s="878"/>
      <c r="H251" s="878"/>
      <c r="I251" s="878"/>
      <c r="J251" s="878"/>
      <c r="K251" s="878"/>
      <c r="L251" s="878"/>
      <c r="M251" s="878"/>
      <c r="N251" s="878"/>
      <c r="O251" s="878"/>
      <c r="P251" s="878"/>
      <c r="Q251" s="878"/>
      <c r="R251" s="878"/>
    </row>
    <row r="252" spans="5:18">
      <c r="E252" s="878"/>
      <c r="F252" s="878"/>
      <c r="G252" s="878"/>
      <c r="H252" s="878"/>
      <c r="I252" s="878"/>
      <c r="J252" s="878"/>
      <c r="K252" s="878"/>
      <c r="L252" s="878"/>
      <c r="M252" s="878"/>
      <c r="N252" s="878"/>
      <c r="O252" s="878"/>
      <c r="P252" s="878"/>
      <c r="Q252" s="878"/>
      <c r="R252" s="878"/>
    </row>
    <row r="253" spans="5:18">
      <c r="E253" s="878"/>
      <c r="F253" s="878"/>
      <c r="G253" s="878"/>
      <c r="H253" s="878"/>
      <c r="I253" s="878"/>
      <c r="J253" s="878"/>
      <c r="K253" s="878"/>
      <c r="L253" s="878"/>
      <c r="M253" s="878"/>
      <c r="N253" s="878"/>
      <c r="O253" s="878"/>
      <c r="P253" s="878"/>
      <c r="Q253" s="878"/>
      <c r="R253" s="878"/>
    </row>
    <row r="254" spans="5:18">
      <c r="E254" s="878"/>
      <c r="F254" s="878"/>
      <c r="G254" s="878"/>
      <c r="H254" s="878"/>
      <c r="I254" s="878"/>
      <c r="J254" s="878"/>
      <c r="K254" s="878"/>
      <c r="L254" s="878"/>
      <c r="M254" s="878"/>
      <c r="N254" s="878"/>
      <c r="O254" s="878"/>
      <c r="P254" s="878"/>
      <c r="Q254" s="878"/>
      <c r="R254" s="878"/>
    </row>
    <row r="255" spans="5:18">
      <c r="E255" s="878"/>
      <c r="F255" s="878"/>
      <c r="G255" s="878"/>
      <c r="H255" s="878"/>
      <c r="I255" s="878"/>
      <c r="J255" s="878"/>
      <c r="K255" s="878"/>
      <c r="L255" s="878"/>
      <c r="M255" s="878"/>
      <c r="N255" s="878"/>
      <c r="O255" s="878"/>
      <c r="P255" s="878"/>
      <c r="Q255" s="878"/>
      <c r="R255" s="878"/>
    </row>
    <row r="256" spans="5:18">
      <c r="E256" s="878"/>
      <c r="F256" s="878"/>
      <c r="G256" s="878"/>
      <c r="H256" s="878"/>
      <c r="I256" s="878"/>
      <c r="J256" s="878"/>
      <c r="K256" s="878"/>
      <c r="L256" s="878"/>
      <c r="M256" s="878"/>
      <c r="N256" s="878"/>
      <c r="O256" s="878"/>
      <c r="P256" s="878"/>
      <c r="Q256" s="878"/>
      <c r="R256" s="878"/>
    </row>
    <row r="257" spans="3:20">
      <c r="E257" s="878"/>
      <c r="F257" s="878"/>
      <c r="G257" s="878"/>
      <c r="H257" s="878"/>
      <c r="I257" s="878"/>
      <c r="J257" s="878"/>
      <c r="K257" s="878"/>
      <c r="L257" s="878"/>
      <c r="M257" s="878"/>
      <c r="N257" s="878"/>
      <c r="O257" s="878"/>
      <c r="P257" s="878"/>
      <c r="Q257" s="878"/>
      <c r="R257" s="878"/>
    </row>
    <row r="258" spans="3:20">
      <c r="E258" s="878"/>
      <c r="F258" s="878"/>
      <c r="G258" s="878"/>
      <c r="H258" s="878"/>
      <c r="I258" s="878"/>
      <c r="J258" s="878"/>
      <c r="K258" s="878"/>
      <c r="L258" s="878"/>
      <c r="M258" s="878"/>
      <c r="N258" s="878"/>
      <c r="O258" s="878"/>
      <c r="P258" s="878"/>
      <c r="Q258" s="878"/>
      <c r="R258" s="878"/>
    </row>
    <row r="259" spans="3:20">
      <c r="E259" s="878"/>
      <c r="F259" s="878"/>
      <c r="G259" s="878"/>
      <c r="H259" s="878"/>
      <c r="I259" s="878"/>
      <c r="J259" s="878"/>
      <c r="K259" s="878"/>
      <c r="L259" s="878"/>
      <c r="M259" s="878"/>
      <c r="N259" s="878"/>
      <c r="O259" s="878"/>
      <c r="P259" s="878"/>
      <c r="Q259" s="878"/>
      <c r="R259" s="878"/>
    </row>
    <row r="260" spans="3:20">
      <c r="E260" s="878"/>
      <c r="F260" s="878"/>
      <c r="G260" s="878"/>
      <c r="H260" s="878"/>
      <c r="I260" s="878"/>
      <c r="J260" s="878"/>
      <c r="K260" s="878"/>
      <c r="L260" s="878"/>
      <c r="M260" s="878"/>
      <c r="N260" s="878"/>
      <c r="O260" s="878"/>
      <c r="P260" s="878"/>
      <c r="Q260" s="878"/>
      <c r="R260" s="878"/>
    </row>
    <row r="262" spans="3:20">
      <c r="C262" s="878"/>
      <c r="D262" s="878"/>
      <c r="E262" s="878"/>
      <c r="F262" s="878"/>
      <c r="G262" s="878"/>
      <c r="H262" s="878"/>
      <c r="I262" s="878"/>
      <c r="J262" s="878"/>
      <c r="K262" s="878"/>
      <c r="L262" s="878"/>
      <c r="M262" s="878"/>
      <c r="N262" s="878"/>
      <c r="O262" s="878"/>
      <c r="P262" s="878"/>
      <c r="Q262" s="878"/>
      <c r="R262" s="878"/>
      <c r="S262" s="878"/>
      <c r="T262" s="878"/>
    </row>
    <row r="266" spans="3:20">
      <c r="C266" s="878"/>
      <c r="D266" s="878"/>
      <c r="E266" s="878"/>
      <c r="F266" s="878"/>
      <c r="G266" s="878"/>
      <c r="H266" s="878"/>
      <c r="I266" s="878"/>
      <c r="J266" s="878"/>
      <c r="K266" s="878"/>
      <c r="L266" s="878"/>
      <c r="M266" s="878"/>
      <c r="N266" s="878"/>
      <c r="O266" s="878"/>
      <c r="P266" s="878"/>
      <c r="Q266" s="878"/>
      <c r="R266" s="878"/>
      <c r="S266" s="878"/>
      <c r="T266" s="878"/>
    </row>
    <row r="267" spans="3:20">
      <c r="C267" s="878"/>
      <c r="D267" s="878"/>
      <c r="E267" s="878"/>
      <c r="F267" s="878"/>
      <c r="G267" s="878"/>
      <c r="H267" s="878"/>
      <c r="I267" s="878"/>
      <c r="J267" s="878"/>
      <c r="K267" s="878"/>
      <c r="L267" s="878"/>
      <c r="M267" s="878"/>
      <c r="N267" s="878"/>
      <c r="O267" s="878"/>
      <c r="P267" s="878"/>
      <c r="Q267" s="878"/>
      <c r="R267" s="878"/>
      <c r="S267" s="878"/>
      <c r="T267" s="878"/>
    </row>
    <row r="268" spans="3:20">
      <c r="C268" s="878"/>
      <c r="D268" s="878"/>
      <c r="E268" s="878"/>
      <c r="F268" s="878"/>
      <c r="G268" s="878"/>
      <c r="H268" s="878"/>
      <c r="I268" s="878"/>
      <c r="J268" s="878"/>
      <c r="K268" s="878"/>
      <c r="L268" s="878"/>
      <c r="M268" s="878"/>
      <c r="N268" s="878"/>
      <c r="O268" s="878"/>
      <c r="P268" s="878"/>
      <c r="Q268" s="878"/>
      <c r="R268" s="878"/>
      <c r="S268" s="878"/>
      <c r="T268" s="878"/>
    </row>
    <row r="269" spans="3:20">
      <c r="C269" s="878"/>
      <c r="D269" s="878"/>
      <c r="E269" s="878"/>
      <c r="F269" s="878"/>
      <c r="G269" s="878"/>
      <c r="H269" s="878"/>
      <c r="I269" s="878"/>
      <c r="J269" s="878"/>
      <c r="K269" s="878"/>
      <c r="L269" s="878"/>
      <c r="M269" s="878"/>
      <c r="N269" s="878"/>
      <c r="O269" s="878"/>
      <c r="P269" s="878"/>
      <c r="Q269" s="878"/>
      <c r="R269" s="878"/>
      <c r="S269" s="878"/>
      <c r="T269" s="878"/>
    </row>
    <row r="272" spans="3:20">
      <c r="C272" s="878"/>
      <c r="D272" s="878"/>
      <c r="E272" s="878"/>
      <c r="F272" s="878"/>
      <c r="G272" s="878"/>
      <c r="H272" s="878"/>
      <c r="I272" s="878"/>
      <c r="J272" s="878"/>
      <c r="K272" s="878"/>
      <c r="L272" s="878"/>
      <c r="M272" s="878"/>
      <c r="N272" s="878"/>
      <c r="O272" s="878"/>
      <c r="P272" s="878"/>
      <c r="Q272" s="878"/>
      <c r="R272" s="878"/>
      <c r="S272" s="878"/>
      <c r="T272" s="878"/>
    </row>
    <row r="274" spans="3:20">
      <c r="C274" s="878"/>
      <c r="D274" s="878"/>
      <c r="E274" s="878"/>
      <c r="F274" s="878"/>
      <c r="G274" s="878"/>
      <c r="H274" s="878"/>
      <c r="I274" s="878"/>
      <c r="J274" s="878"/>
      <c r="K274" s="878"/>
      <c r="L274" s="878"/>
      <c r="M274" s="878"/>
      <c r="N274" s="878"/>
      <c r="O274" s="878"/>
      <c r="P274" s="878"/>
      <c r="Q274" s="878"/>
      <c r="R274" s="878"/>
      <c r="S274" s="878"/>
      <c r="T274" s="878"/>
    </row>
    <row r="277" spans="3:20">
      <c r="C277" s="878"/>
      <c r="D277" s="878"/>
      <c r="E277" s="878"/>
      <c r="F277" s="878"/>
      <c r="G277" s="878"/>
      <c r="H277" s="878"/>
      <c r="I277" s="878"/>
      <c r="J277" s="878"/>
      <c r="K277" s="878"/>
      <c r="L277" s="878"/>
      <c r="M277" s="878"/>
      <c r="N277" s="878"/>
      <c r="O277" s="878"/>
      <c r="P277" s="878"/>
      <c r="Q277" s="878"/>
      <c r="R277" s="878"/>
      <c r="S277" s="878"/>
      <c r="T277" s="878"/>
    </row>
    <row r="280" spans="3:20">
      <c r="C280" s="878"/>
      <c r="D280" s="878"/>
      <c r="E280" s="878"/>
      <c r="F280" s="878"/>
      <c r="G280" s="878"/>
      <c r="H280" s="878"/>
      <c r="I280" s="878"/>
      <c r="J280" s="878"/>
      <c r="K280" s="878"/>
      <c r="L280" s="878"/>
      <c r="M280" s="878"/>
      <c r="N280" s="878"/>
      <c r="O280" s="878"/>
      <c r="P280" s="878"/>
      <c r="Q280" s="878"/>
      <c r="R280" s="878"/>
      <c r="S280" s="878"/>
      <c r="T280" s="878"/>
    </row>
    <row r="282" spans="3:20">
      <c r="C282" s="878"/>
      <c r="D282" s="878"/>
      <c r="E282" s="878"/>
      <c r="F282" s="878"/>
      <c r="G282" s="878"/>
      <c r="H282" s="878"/>
      <c r="I282" s="878"/>
      <c r="J282" s="878"/>
      <c r="K282" s="878"/>
      <c r="L282" s="878"/>
      <c r="M282" s="878"/>
      <c r="N282" s="878"/>
      <c r="O282" s="878"/>
      <c r="P282" s="878"/>
      <c r="Q282" s="878"/>
      <c r="R282" s="878"/>
      <c r="S282" s="878"/>
      <c r="T282" s="878"/>
    </row>
    <row r="284" spans="3:20">
      <c r="C284" s="878"/>
      <c r="D284" s="878"/>
      <c r="E284" s="878"/>
      <c r="F284" s="878"/>
      <c r="G284" s="878"/>
      <c r="H284" s="878"/>
      <c r="I284" s="878"/>
      <c r="J284" s="878"/>
      <c r="K284" s="878"/>
      <c r="L284" s="878"/>
      <c r="M284" s="878"/>
      <c r="N284" s="878"/>
      <c r="O284" s="878"/>
      <c r="P284" s="878"/>
      <c r="Q284" s="878"/>
      <c r="R284" s="878"/>
      <c r="S284" s="878"/>
      <c r="T284" s="878"/>
    </row>
    <row r="286" spans="3:20">
      <c r="C286" s="878"/>
      <c r="D286" s="878"/>
      <c r="E286" s="878"/>
      <c r="F286" s="878"/>
      <c r="G286" s="878"/>
      <c r="H286" s="878"/>
      <c r="I286" s="878"/>
      <c r="J286" s="878"/>
      <c r="K286" s="878"/>
      <c r="L286" s="878"/>
      <c r="M286" s="878"/>
      <c r="N286" s="878"/>
      <c r="O286" s="878"/>
      <c r="P286" s="878"/>
      <c r="Q286" s="878"/>
      <c r="R286" s="878"/>
      <c r="S286" s="878"/>
      <c r="T286" s="878"/>
    </row>
    <row r="288" spans="3:20">
      <c r="C288" s="878"/>
      <c r="D288" s="878"/>
      <c r="E288" s="878"/>
      <c r="F288" s="878"/>
      <c r="G288" s="878"/>
      <c r="H288" s="878"/>
      <c r="I288" s="878"/>
      <c r="J288" s="878"/>
      <c r="K288" s="878"/>
      <c r="L288" s="878"/>
      <c r="M288" s="878"/>
      <c r="N288" s="878"/>
      <c r="O288" s="878"/>
      <c r="P288" s="878"/>
      <c r="Q288" s="878"/>
      <c r="R288" s="878"/>
      <c r="S288" s="878"/>
      <c r="T288" s="878"/>
    </row>
    <row r="289" spans="3:22">
      <c r="C289" s="878"/>
      <c r="D289" s="878"/>
      <c r="E289" s="878"/>
      <c r="F289" s="878"/>
      <c r="G289" s="878"/>
      <c r="H289" s="878"/>
      <c r="I289" s="878"/>
      <c r="J289" s="878"/>
      <c r="K289" s="878"/>
      <c r="L289" s="878"/>
      <c r="M289" s="878"/>
      <c r="N289" s="878"/>
      <c r="O289" s="878"/>
      <c r="P289" s="878"/>
      <c r="Q289" s="878"/>
      <c r="R289" s="878"/>
      <c r="S289" s="878"/>
      <c r="T289" s="878"/>
    </row>
    <row r="290" spans="3:22">
      <c r="C290" s="878"/>
      <c r="D290" s="878"/>
      <c r="E290" s="878"/>
      <c r="F290" s="878"/>
      <c r="G290" s="878"/>
      <c r="H290" s="878"/>
      <c r="I290" s="878"/>
      <c r="J290" s="878"/>
      <c r="K290" s="878"/>
      <c r="L290" s="878"/>
      <c r="M290" s="878"/>
      <c r="N290" s="878"/>
      <c r="O290" s="878"/>
      <c r="P290" s="878"/>
      <c r="Q290" s="878"/>
      <c r="R290" s="878"/>
      <c r="S290" s="878"/>
      <c r="T290" s="878"/>
    </row>
    <row r="291" spans="3:22">
      <c r="C291" s="878"/>
      <c r="D291" s="878"/>
      <c r="E291" s="878"/>
      <c r="F291" s="878"/>
      <c r="G291" s="878"/>
      <c r="H291" s="878"/>
      <c r="I291" s="878"/>
      <c r="J291" s="878"/>
      <c r="K291" s="878"/>
      <c r="L291" s="878"/>
      <c r="M291" s="878"/>
      <c r="N291" s="878"/>
      <c r="O291" s="878"/>
      <c r="P291" s="878"/>
      <c r="Q291" s="878"/>
      <c r="R291" s="878"/>
      <c r="S291" s="878"/>
      <c r="T291" s="878"/>
    </row>
    <row r="292" spans="3:22">
      <c r="C292" s="878"/>
      <c r="D292" s="878"/>
      <c r="E292" s="878"/>
      <c r="F292" s="878"/>
      <c r="G292" s="878"/>
      <c r="H292" s="878"/>
      <c r="I292" s="878"/>
      <c r="J292" s="878"/>
      <c r="K292" s="878"/>
      <c r="L292" s="878"/>
      <c r="M292" s="878"/>
      <c r="N292" s="878"/>
      <c r="O292" s="878"/>
      <c r="P292" s="878"/>
      <c r="Q292" s="878"/>
      <c r="R292" s="878"/>
      <c r="S292" s="878"/>
      <c r="T292" s="878"/>
      <c r="U292" s="878"/>
      <c r="V292" s="878"/>
    </row>
    <row r="294" spans="3:22">
      <c r="C294" s="878"/>
      <c r="D294" s="878"/>
      <c r="E294" s="878"/>
      <c r="F294" s="878"/>
      <c r="G294" s="878"/>
      <c r="H294" s="878"/>
      <c r="I294" s="878"/>
      <c r="J294" s="878"/>
      <c r="K294" s="878"/>
      <c r="L294" s="878"/>
      <c r="M294" s="878"/>
      <c r="N294" s="878"/>
      <c r="O294" s="878"/>
      <c r="P294" s="878"/>
      <c r="Q294" s="878"/>
      <c r="R294" s="878"/>
      <c r="S294" s="878"/>
      <c r="T294" s="878"/>
    </row>
    <row r="295" spans="3:22">
      <c r="C295" s="878"/>
      <c r="D295" s="878"/>
      <c r="E295" s="878"/>
      <c r="F295" s="878"/>
      <c r="G295" s="878"/>
      <c r="H295" s="878"/>
      <c r="I295" s="878"/>
      <c r="J295" s="878"/>
      <c r="K295" s="878"/>
      <c r="L295" s="878"/>
      <c r="M295" s="878"/>
      <c r="N295" s="878"/>
      <c r="O295" s="878"/>
      <c r="P295" s="878"/>
      <c r="Q295" s="878"/>
      <c r="R295" s="878"/>
      <c r="S295" s="878"/>
      <c r="T295" s="878"/>
    </row>
    <row r="297" spans="3:22">
      <c r="C297" s="878"/>
      <c r="D297" s="878"/>
      <c r="E297" s="878"/>
      <c r="F297" s="878"/>
      <c r="G297" s="878"/>
      <c r="H297" s="878"/>
      <c r="I297" s="878"/>
      <c r="J297" s="878"/>
      <c r="K297" s="878"/>
      <c r="L297" s="878"/>
      <c r="M297" s="878"/>
      <c r="N297" s="878"/>
      <c r="O297" s="878"/>
      <c r="P297" s="878"/>
      <c r="Q297" s="878"/>
      <c r="R297" s="878"/>
      <c r="S297" s="878"/>
      <c r="T297" s="878"/>
    </row>
    <row r="298" spans="3:22">
      <c r="C298" s="878"/>
      <c r="D298" s="878"/>
      <c r="E298" s="878"/>
      <c r="F298" s="878"/>
      <c r="G298" s="878"/>
      <c r="H298" s="878"/>
      <c r="I298" s="878"/>
      <c r="J298" s="878"/>
      <c r="K298" s="878"/>
      <c r="L298" s="878"/>
      <c r="M298" s="878"/>
      <c r="N298" s="878"/>
      <c r="O298" s="878"/>
      <c r="P298" s="878"/>
      <c r="Q298" s="878"/>
      <c r="R298" s="878"/>
      <c r="S298" s="878"/>
      <c r="T298" s="878"/>
    </row>
    <row r="301" spans="3:22">
      <c r="C301" s="878"/>
      <c r="D301" s="878"/>
      <c r="E301" s="878"/>
      <c r="F301" s="878"/>
      <c r="G301" s="878"/>
      <c r="H301" s="878"/>
      <c r="I301" s="878"/>
      <c r="J301" s="878"/>
      <c r="K301" s="878"/>
      <c r="L301" s="878"/>
      <c r="M301" s="878"/>
      <c r="N301" s="878"/>
      <c r="O301" s="878"/>
      <c r="P301" s="878"/>
      <c r="Q301" s="878"/>
      <c r="R301" s="878"/>
      <c r="S301" s="878"/>
      <c r="T301" s="878"/>
    </row>
    <row r="302" spans="3:22">
      <c r="C302" s="878"/>
      <c r="D302" s="878"/>
      <c r="E302" s="878"/>
      <c r="F302" s="878"/>
      <c r="G302" s="878"/>
      <c r="H302" s="878"/>
      <c r="I302" s="878"/>
      <c r="J302" s="878"/>
      <c r="K302" s="878"/>
      <c r="L302" s="878"/>
      <c r="M302" s="878"/>
      <c r="N302" s="878"/>
      <c r="O302" s="878"/>
      <c r="P302" s="878"/>
      <c r="Q302" s="878"/>
      <c r="R302" s="878"/>
      <c r="S302" s="878"/>
      <c r="T302" s="878"/>
    </row>
    <row r="303" spans="3:22">
      <c r="C303" s="878"/>
      <c r="D303" s="878"/>
      <c r="E303" s="878"/>
      <c r="F303" s="878"/>
      <c r="G303" s="878"/>
      <c r="H303" s="878"/>
      <c r="I303" s="878"/>
      <c r="J303" s="878"/>
      <c r="K303" s="878"/>
      <c r="L303" s="878"/>
      <c r="M303" s="878"/>
      <c r="N303" s="878"/>
      <c r="O303" s="878"/>
      <c r="P303" s="878"/>
      <c r="Q303" s="878"/>
      <c r="R303" s="878"/>
      <c r="S303" s="878"/>
      <c r="T303" s="878"/>
    </row>
    <row r="304" spans="3:22">
      <c r="C304" s="878"/>
      <c r="D304" s="878"/>
      <c r="E304" s="878"/>
      <c r="F304" s="878"/>
      <c r="G304" s="878"/>
      <c r="H304" s="878"/>
      <c r="I304" s="878"/>
      <c r="J304" s="878"/>
      <c r="K304" s="878"/>
      <c r="L304" s="878"/>
      <c r="M304" s="878"/>
      <c r="N304" s="878"/>
      <c r="O304" s="878"/>
      <c r="P304" s="878"/>
      <c r="Q304" s="878"/>
      <c r="R304" s="878"/>
      <c r="S304" s="878"/>
      <c r="T304" s="878"/>
    </row>
    <row r="307" spans="3:20">
      <c r="C307" s="878"/>
      <c r="D307" s="878"/>
      <c r="E307" s="878"/>
      <c r="F307" s="878"/>
      <c r="G307" s="878"/>
      <c r="H307" s="878"/>
      <c r="I307" s="878"/>
      <c r="J307" s="878"/>
      <c r="K307" s="878"/>
      <c r="L307" s="878"/>
      <c r="M307" s="878"/>
      <c r="N307" s="878"/>
      <c r="O307" s="878"/>
      <c r="P307" s="878"/>
      <c r="Q307" s="878"/>
      <c r="R307" s="878"/>
      <c r="S307" s="878"/>
      <c r="T307" s="878"/>
    </row>
    <row r="309" spans="3:20">
      <c r="C309" s="878"/>
      <c r="D309" s="878"/>
      <c r="E309" s="878"/>
      <c r="F309" s="878"/>
      <c r="G309" s="878"/>
      <c r="H309" s="878"/>
      <c r="I309" s="878"/>
      <c r="J309" s="878"/>
      <c r="K309" s="878"/>
      <c r="L309" s="878"/>
      <c r="M309" s="878"/>
      <c r="N309" s="878"/>
      <c r="O309" s="878"/>
      <c r="P309" s="878"/>
      <c r="Q309" s="878"/>
      <c r="R309" s="878"/>
      <c r="S309" s="878"/>
      <c r="T309" s="878"/>
    </row>
    <row r="311" spans="3:20">
      <c r="C311" s="878"/>
      <c r="D311" s="878"/>
      <c r="E311" s="878"/>
      <c r="F311" s="878"/>
      <c r="G311" s="878"/>
      <c r="H311" s="878"/>
      <c r="I311" s="878"/>
      <c r="J311" s="878"/>
      <c r="K311" s="878"/>
      <c r="L311" s="878"/>
      <c r="M311" s="878"/>
      <c r="N311" s="878"/>
      <c r="O311" s="878"/>
      <c r="P311" s="878"/>
      <c r="Q311" s="878"/>
      <c r="R311" s="878"/>
      <c r="S311" s="878"/>
      <c r="T311" s="878"/>
    </row>
    <row r="312" spans="3:20">
      <c r="C312" s="878"/>
      <c r="D312" s="878"/>
      <c r="E312" s="878"/>
      <c r="F312" s="878"/>
      <c r="G312" s="878"/>
      <c r="H312" s="878"/>
      <c r="I312" s="878"/>
      <c r="J312" s="878"/>
      <c r="K312" s="878"/>
      <c r="L312" s="878"/>
      <c r="M312" s="878"/>
      <c r="N312" s="878"/>
      <c r="O312" s="878"/>
      <c r="P312" s="878"/>
      <c r="Q312" s="878"/>
      <c r="R312" s="878"/>
      <c r="S312" s="878"/>
      <c r="T312" s="878"/>
    </row>
    <row r="313" spans="3:20">
      <c r="C313" s="878"/>
      <c r="D313" s="878"/>
      <c r="E313" s="878"/>
      <c r="F313" s="878"/>
      <c r="G313" s="878"/>
      <c r="H313" s="878"/>
      <c r="I313" s="878"/>
      <c r="J313" s="878"/>
      <c r="K313" s="878"/>
      <c r="L313" s="878"/>
      <c r="M313" s="878"/>
      <c r="N313" s="878"/>
      <c r="O313" s="878"/>
      <c r="P313" s="878"/>
      <c r="Q313" s="878"/>
      <c r="R313" s="878"/>
      <c r="S313" s="878"/>
      <c r="T313" s="878"/>
    </row>
    <row r="314" spans="3:20">
      <c r="C314" s="878"/>
      <c r="D314" s="878"/>
      <c r="E314" s="878"/>
      <c r="F314" s="878"/>
      <c r="G314" s="878"/>
      <c r="H314" s="878"/>
      <c r="I314" s="878"/>
      <c r="J314" s="878"/>
      <c r="K314" s="878"/>
      <c r="L314" s="878"/>
      <c r="M314" s="878"/>
      <c r="N314" s="878"/>
      <c r="O314" s="878"/>
      <c r="P314" s="878"/>
      <c r="Q314" s="878"/>
      <c r="R314" s="878"/>
      <c r="S314" s="878"/>
      <c r="T314" s="878"/>
    </row>
    <row r="320" spans="3:20">
      <c r="C320" s="878"/>
      <c r="D320" s="878"/>
      <c r="E320" s="878"/>
      <c r="F320" s="878"/>
      <c r="G320" s="878"/>
      <c r="H320" s="878"/>
      <c r="I320" s="878"/>
      <c r="J320" s="878"/>
      <c r="K320" s="878"/>
      <c r="L320" s="878"/>
      <c r="M320" s="878"/>
      <c r="N320" s="878"/>
      <c r="O320" s="878"/>
      <c r="P320" s="878"/>
      <c r="Q320" s="878"/>
      <c r="R320" s="878"/>
      <c r="S320" s="878"/>
      <c r="T320" s="878"/>
    </row>
    <row r="322" spans="3:16">
      <c r="G322" s="878"/>
      <c r="H322" s="878"/>
      <c r="I322" s="878"/>
      <c r="J322" s="878"/>
      <c r="K322" s="878"/>
      <c r="L322" s="878"/>
      <c r="M322" s="878"/>
      <c r="N322" s="878"/>
    </row>
    <row r="323" spans="3:16">
      <c r="M323" s="878"/>
      <c r="N323" s="878"/>
    </row>
    <row r="324" spans="3:16">
      <c r="M324" s="878"/>
      <c r="N324" s="878"/>
      <c r="O324" s="878"/>
      <c r="P324" s="878"/>
    </row>
    <row r="329" spans="3:16">
      <c r="C329" s="878"/>
      <c r="D329" s="878"/>
      <c r="E329" s="878"/>
      <c r="F329" s="878"/>
      <c r="G329" s="878"/>
      <c r="H329" s="878"/>
      <c r="I329" s="878"/>
      <c r="J329" s="878"/>
      <c r="K329" s="878"/>
      <c r="L329" s="878"/>
      <c r="M329" s="878"/>
      <c r="N329" s="878"/>
      <c r="O329" s="878"/>
      <c r="P329" s="878"/>
    </row>
    <row r="330" spans="3:16">
      <c r="C330" s="878"/>
      <c r="D330" s="878"/>
      <c r="E330" s="878"/>
      <c r="F330" s="878"/>
      <c r="G330" s="878"/>
      <c r="H330" s="878"/>
      <c r="I330" s="878"/>
      <c r="J330" s="878"/>
      <c r="K330" s="878"/>
      <c r="L330" s="878"/>
      <c r="M330" s="878"/>
      <c r="N330" s="878"/>
      <c r="O330" s="878"/>
      <c r="P330" s="878"/>
    </row>
    <row r="331" spans="3:16">
      <c r="C331" s="878"/>
      <c r="D331" s="878"/>
      <c r="E331" s="878"/>
      <c r="F331" s="878"/>
      <c r="G331" s="878"/>
      <c r="H331" s="878"/>
      <c r="I331" s="878"/>
      <c r="J331" s="878"/>
      <c r="K331" s="878"/>
      <c r="L331" s="878"/>
      <c r="M331" s="878"/>
      <c r="N331" s="878"/>
      <c r="O331" s="878"/>
      <c r="P331" s="878"/>
    </row>
    <row r="332" spans="3:16">
      <c r="C332" s="878"/>
      <c r="D332" s="878"/>
      <c r="E332" s="878"/>
      <c r="F332" s="878"/>
      <c r="G332" s="878"/>
      <c r="H332" s="878"/>
      <c r="I332" s="878"/>
      <c r="J332" s="878"/>
      <c r="K332" s="878"/>
      <c r="L332" s="878"/>
      <c r="M332" s="878"/>
      <c r="N332" s="878"/>
      <c r="O332" s="878"/>
      <c r="P332" s="878"/>
    </row>
    <row r="335" spans="3:16">
      <c r="C335" s="878"/>
      <c r="D335" s="878"/>
      <c r="E335" s="878"/>
      <c r="F335" s="878"/>
      <c r="G335" s="878"/>
      <c r="H335" s="878"/>
      <c r="I335" s="878"/>
      <c r="J335" s="878"/>
      <c r="K335" s="878"/>
      <c r="L335" s="878"/>
      <c r="M335" s="878"/>
      <c r="N335" s="878"/>
      <c r="O335" s="878"/>
      <c r="P335" s="878"/>
    </row>
    <row r="337" spans="3:16">
      <c r="C337" s="878"/>
      <c r="D337" s="878"/>
      <c r="E337" s="878"/>
      <c r="F337" s="878"/>
      <c r="G337" s="878"/>
      <c r="H337" s="878"/>
      <c r="I337" s="878"/>
      <c r="J337" s="878"/>
      <c r="K337" s="878"/>
      <c r="L337" s="878"/>
      <c r="M337" s="878"/>
      <c r="N337" s="878"/>
      <c r="O337" s="878"/>
      <c r="P337" s="878"/>
    </row>
    <row r="340" spans="3:16">
      <c r="C340" s="878"/>
      <c r="D340" s="878"/>
      <c r="E340" s="878"/>
      <c r="F340" s="878"/>
      <c r="G340" s="878"/>
      <c r="H340" s="878"/>
      <c r="I340" s="878"/>
      <c r="J340" s="878"/>
      <c r="K340" s="878"/>
      <c r="L340" s="878"/>
      <c r="M340" s="878"/>
      <c r="N340" s="878"/>
      <c r="O340" s="878"/>
      <c r="P340" s="878"/>
    </row>
    <row r="343" spans="3:16">
      <c r="C343" s="878"/>
      <c r="D343" s="878"/>
      <c r="E343" s="878"/>
      <c r="F343" s="878"/>
      <c r="G343" s="878"/>
      <c r="H343" s="878"/>
      <c r="I343" s="878"/>
      <c r="J343" s="878"/>
      <c r="K343" s="878"/>
      <c r="L343" s="878"/>
      <c r="M343" s="878"/>
      <c r="N343" s="878"/>
      <c r="O343" s="878"/>
      <c r="P343" s="878"/>
    </row>
    <row r="345" spans="3:16">
      <c r="C345" s="878"/>
      <c r="D345" s="878"/>
      <c r="E345" s="878"/>
      <c r="F345" s="878"/>
      <c r="G345" s="878"/>
      <c r="H345" s="878"/>
      <c r="I345" s="878"/>
      <c r="J345" s="878"/>
      <c r="K345" s="878"/>
      <c r="L345" s="878"/>
      <c r="M345" s="878"/>
      <c r="N345" s="878"/>
      <c r="O345" s="878"/>
      <c r="P345" s="878"/>
    </row>
    <row r="347" spans="3:16">
      <c r="C347" s="878"/>
      <c r="D347" s="878"/>
      <c r="E347" s="878"/>
      <c r="F347" s="878"/>
      <c r="G347" s="878"/>
      <c r="H347" s="878"/>
      <c r="I347" s="878"/>
      <c r="J347" s="878"/>
      <c r="K347" s="878"/>
      <c r="L347" s="878"/>
      <c r="M347" s="878"/>
      <c r="N347" s="878"/>
      <c r="O347" s="878"/>
      <c r="P347" s="878"/>
    </row>
    <row r="349" spans="3:16">
      <c r="C349" s="878"/>
      <c r="D349" s="878"/>
      <c r="E349" s="878"/>
      <c r="F349" s="878"/>
      <c r="G349" s="878"/>
      <c r="H349" s="878"/>
      <c r="I349" s="878"/>
      <c r="J349" s="878"/>
      <c r="K349" s="878"/>
      <c r="L349" s="878"/>
      <c r="M349" s="878"/>
      <c r="N349" s="878"/>
      <c r="O349" s="878"/>
      <c r="P349" s="878"/>
    </row>
    <row r="351" spans="3:16">
      <c r="C351" s="878"/>
      <c r="D351" s="878"/>
      <c r="E351" s="878"/>
      <c r="F351" s="878"/>
      <c r="G351" s="878"/>
      <c r="H351" s="878"/>
      <c r="I351" s="878"/>
      <c r="J351" s="878"/>
      <c r="K351" s="878"/>
      <c r="L351" s="878"/>
      <c r="M351" s="878"/>
      <c r="N351" s="878"/>
      <c r="O351" s="878"/>
      <c r="P351" s="878"/>
    </row>
    <row r="352" spans="3:16">
      <c r="C352" s="878"/>
      <c r="D352" s="878"/>
      <c r="E352" s="878"/>
      <c r="F352" s="878"/>
      <c r="G352" s="878"/>
      <c r="H352" s="878"/>
      <c r="I352" s="878"/>
      <c r="J352" s="878"/>
      <c r="K352" s="878"/>
      <c r="L352" s="878"/>
      <c r="M352" s="878"/>
      <c r="N352" s="878"/>
      <c r="O352" s="878"/>
      <c r="P352" s="878"/>
    </row>
    <row r="353" spans="3:16">
      <c r="C353" s="878"/>
      <c r="D353" s="878"/>
      <c r="E353" s="878"/>
      <c r="F353" s="878"/>
      <c r="G353" s="878"/>
      <c r="H353" s="878"/>
      <c r="I353" s="878"/>
      <c r="J353" s="878"/>
      <c r="K353" s="878"/>
      <c r="L353" s="878"/>
      <c r="M353" s="878"/>
      <c r="N353" s="878"/>
      <c r="O353" s="878"/>
      <c r="P353" s="878"/>
    </row>
    <row r="354" spans="3:16">
      <c r="C354" s="878"/>
      <c r="D354" s="878"/>
      <c r="E354" s="878"/>
      <c r="F354" s="878"/>
      <c r="G354" s="878"/>
      <c r="H354" s="878"/>
      <c r="I354" s="878"/>
      <c r="J354" s="878"/>
      <c r="K354" s="878"/>
      <c r="L354" s="878"/>
      <c r="M354" s="878"/>
      <c r="N354" s="878"/>
      <c r="O354" s="878"/>
      <c r="P354" s="878"/>
    </row>
    <row r="355" spans="3:16">
      <c r="C355" s="878"/>
      <c r="D355" s="878"/>
      <c r="E355" s="878"/>
      <c r="F355" s="878"/>
      <c r="G355" s="878"/>
      <c r="H355" s="878"/>
      <c r="I355" s="878"/>
      <c r="J355" s="878"/>
      <c r="K355" s="878"/>
      <c r="L355" s="878"/>
      <c r="M355" s="878"/>
      <c r="N355" s="878"/>
      <c r="O355" s="878"/>
      <c r="P355" s="878"/>
    </row>
    <row r="357" spans="3:16">
      <c r="C357" s="878"/>
      <c r="D357" s="878"/>
      <c r="E357" s="878"/>
      <c r="F357" s="878"/>
      <c r="G357" s="878"/>
      <c r="H357" s="878"/>
      <c r="I357" s="878"/>
      <c r="J357" s="878"/>
      <c r="K357" s="878"/>
      <c r="L357" s="878"/>
      <c r="M357" s="878"/>
      <c r="N357" s="878"/>
      <c r="O357" s="878"/>
      <c r="P357" s="878"/>
    </row>
    <row r="358" spans="3:16">
      <c r="C358" s="878"/>
      <c r="D358" s="878"/>
      <c r="E358" s="878"/>
      <c r="F358" s="878"/>
      <c r="G358" s="878"/>
      <c r="H358" s="878"/>
      <c r="I358" s="878"/>
      <c r="J358" s="878"/>
      <c r="K358" s="878"/>
      <c r="L358" s="878"/>
      <c r="M358" s="878"/>
      <c r="N358" s="878"/>
      <c r="O358" s="878"/>
      <c r="P358" s="878"/>
    </row>
    <row r="360" spans="3:16">
      <c r="C360" s="878"/>
      <c r="D360" s="878"/>
      <c r="E360" s="878"/>
      <c r="F360" s="878"/>
      <c r="G360" s="878"/>
      <c r="H360" s="878"/>
      <c r="I360" s="878"/>
      <c r="J360" s="878"/>
      <c r="K360" s="878"/>
      <c r="L360" s="878"/>
      <c r="M360" s="878"/>
      <c r="N360" s="878"/>
      <c r="O360" s="878"/>
      <c r="P360" s="878"/>
    </row>
    <row r="361" spans="3:16">
      <c r="C361" s="878"/>
      <c r="D361" s="878"/>
      <c r="E361" s="878"/>
      <c r="F361" s="878"/>
      <c r="G361" s="878"/>
      <c r="H361" s="878"/>
      <c r="I361" s="878"/>
      <c r="J361" s="878"/>
      <c r="K361" s="878"/>
      <c r="L361" s="878"/>
      <c r="M361" s="878"/>
      <c r="N361" s="878"/>
      <c r="O361" s="878"/>
      <c r="P361" s="878"/>
    </row>
    <row r="364" spans="3:16">
      <c r="C364" s="878"/>
      <c r="D364" s="878"/>
      <c r="E364" s="878"/>
      <c r="F364" s="878"/>
      <c r="G364" s="878"/>
      <c r="H364" s="878"/>
      <c r="I364" s="878"/>
      <c r="J364" s="878"/>
      <c r="K364" s="878"/>
      <c r="L364" s="878"/>
      <c r="M364" s="878"/>
      <c r="N364" s="878"/>
      <c r="O364" s="878"/>
      <c r="P364" s="878"/>
    </row>
    <row r="365" spans="3:16">
      <c r="C365" s="878"/>
      <c r="D365" s="878"/>
      <c r="E365" s="878"/>
      <c r="F365" s="878"/>
      <c r="G365" s="878"/>
      <c r="H365" s="878"/>
      <c r="I365" s="878"/>
      <c r="J365" s="878"/>
      <c r="K365" s="878"/>
      <c r="L365" s="878"/>
      <c r="M365" s="878"/>
      <c r="N365" s="878"/>
      <c r="O365" s="878"/>
      <c r="P365" s="878"/>
    </row>
    <row r="366" spans="3:16">
      <c r="C366" s="878"/>
      <c r="D366" s="878"/>
      <c r="E366" s="878"/>
      <c r="F366" s="878"/>
      <c r="G366" s="878"/>
      <c r="H366" s="878"/>
      <c r="I366" s="878"/>
      <c r="J366" s="878"/>
      <c r="K366" s="878"/>
      <c r="L366" s="878"/>
      <c r="M366" s="878"/>
      <c r="N366" s="878"/>
      <c r="O366" s="878"/>
      <c r="P366" s="878"/>
    </row>
    <row r="367" spans="3:16">
      <c r="C367" s="878"/>
      <c r="D367" s="878"/>
      <c r="E367" s="878"/>
      <c r="F367" s="878"/>
      <c r="G367" s="878"/>
      <c r="H367" s="878"/>
      <c r="I367" s="878"/>
      <c r="J367" s="878"/>
      <c r="K367" s="878"/>
      <c r="L367" s="878"/>
      <c r="M367" s="878"/>
      <c r="N367" s="878"/>
      <c r="O367" s="878"/>
      <c r="P367" s="878"/>
    </row>
    <row r="370" spans="3:16">
      <c r="C370" s="878"/>
      <c r="D370" s="878"/>
      <c r="E370" s="878"/>
      <c r="F370" s="878"/>
      <c r="G370" s="878"/>
      <c r="H370" s="878"/>
      <c r="I370" s="878"/>
      <c r="J370" s="878"/>
      <c r="K370" s="878"/>
      <c r="L370" s="878"/>
      <c r="M370" s="878"/>
      <c r="N370" s="878"/>
      <c r="O370" s="878"/>
      <c r="P370" s="878"/>
    </row>
    <row r="372" spans="3:16">
      <c r="C372" s="878"/>
      <c r="D372" s="878"/>
      <c r="E372" s="878"/>
      <c r="F372" s="878"/>
      <c r="G372" s="878"/>
      <c r="H372" s="878"/>
      <c r="I372" s="878"/>
      <c r="J372" s="878"/>
      <c r="K372" s="878"/>
      <c r="L372" s="878"/>
      <c r="M372" s="878"/>
      <c r="N372" s="878"/>
      <c r="O372" s="878"/>
      <c r="P372" s="878"/>
    </row>
    <row r="374" spans="3:16">
      <c r="C374" s="878"/>
      <c r="D374" s="878"/>
      <c r="E374" s="878"/>
      <c r="F374" s="878"/>
      <c r="G374" s="878"/>
      <c r="H374" s="878"/>
      <c r="I374" s="878"/>
      <c r="J374" s="878"/>
      <c r="K374" s="878"/>
      <c r="L374" s="878"/>
      <c r="M374" s="878"/>
      <c r="N374" s="878"/>
      <c r="O374" s="878"/>
      <c r="P374" s="878"/>
    </row>
    <row r="375" spans="3:16">
      <c r="C375" s="878"/>
      <c r="D375" s="878"/>
      <c r="E375" s="878"/>
      <c r="F375" s="878"/>
      <c r="G375" s="878"/>
      <c r="H375" s="878"/>
      <c r="I375" s="878"/>
      <c r="J375" s="878"/>
      <c r="K375" s="878"/>
      <c r="L375" s="878"/>
      <c r="M375" s="878"/>
      <c r="N375" s="878"/>
      <c r="O375" s="878"/>
      <c r="P375" s="878"/>
    </row>
    <row r="376" spans="3:16">
      <c r="C376" s="878"/>
      <c r="D376" s="878"/>
      <c r="E376" s="878"/>
      <c r="F376" s="878"/>
      <c r="G376" s="878"/>
      <c r="H376" s="878"/>
      <c r="I376" s="878"/>
      <c r="J376" s="878"/>
      <c r="K376" s="878"/>
      <c r="L376" s="878"/>
      <c r="M376" s="878"/>
      <c r="N376" s="878"/>
      <c r="O376" s="878"/>
      <c r="P376" s="878"/>
    </row>
    <row r="377" spans="3:16">
      <c r="C377" s="878"/>
      <c r="D377" s="878"/>
      <c r="E377" s="878"/>
      <c r="F377" s="878"/>
      <c r="G377" s="878"/>
      <c r="H377" s="878"/>
      <c r="I377" s="878"/>
      <c r="J377" s="878"/>
      <c r="K377" s="878"/>
      <c r="L377" s="878"/>
      <c r="M377" s="878"/>
      <c r="N377" s="878"/>
      <c r="O377" s="878"/>
      <c r="P377" s="878"/>
    </row>
    <row r="383" spans="3:16">
      <c r="C383" s="878"/>
      <c r="D383" s="878"/>
      <c r="E383" s="878"/>
      <c r="F383" s="878"/>
      <c r="G383" s="878"/>
      <c r="H383" s="878"/>
      <c r="I383" s="878"/>
      <c r="J383" s="878"/>
      <c r="K383" s="878"/>
      <c r="L383" s="878"/>
      <c r="M383" s="878"/>
      <c r="N383" s="878"/>
      <c r="O383" s="878"/>
      <c r="P383" s="878"/>
    </row>
    <row r="385" spans="3:8">
      <c r="E385" s="878"/>
      <c r="F385" s="878"/>
      <c r="G385" s="878"/>
      <c r="H385" s="878"/>
    </row>
    <row r="391" spans="3:8">
      <c r="C391" s="878"/>
      <c r="D391" s="878"/>
      <c r="E391" s="878"/>
      <c r="F391" s="878"/>
      <c r="G391" s="878"/>
      <c r="H391" s="878"/>
    </row>
    <row r="392" spans="3:8">
      <c r="C392" s="878"/>
      <c r="D392" s="878"/>
      <c r="E392" s="878"/>
      <c r="F392" s="878"/>
      <c r="G392" s="878"/>
      <c r="H392" s="878"/>
    </row>
    <row r="393" spans="3:8">
      <c r="C393" s="878"/>
      <c r="D393" s="878"/>
      <c r="E393" s="878"/>
      <c r="F393" s="878"/>
      <c r="G393" s="878"/>
      <c r="H393" s="878"/>
    </row>
    <row r="394" spans="3:8">
      <c r="C394" s="878"/>
      <c r="D394" s="878"/>
      <c r="E394" s="878"/>
      <c r="F394" s="878"/>
      <c r="G394" s="878"/>
      <c r="H394" s="878"/>
    </row>
    <row r="395" spans="3:8">
      <c r="C395" s="878"/>
      <c r="D395" s="878"/>
      <c r="E395" s="878"/>
      <c r="F395" s="878"/>
      <c r="G395" s="878"/>
      <c r="H395" s="878"/>
    </row>
    <row r="396" spans="3:8">
      <c r="C396" s="878"/>
      <c r="D396" s="878"/>
      <c r="E396" s="878"/>
      <c r="F396" s="878"/>
      <c r="G396" s="878"/>
      <c r="H396" s="878"/>
    </row>
    <row r="397" spans="3:8">
      <c r="C397" s="878"/>
      <c r="D397" s="878"/>
      <c r="E397" s="878"/>
      <c r="F397" s="878"/>
      <c r="G397" s="878"/>
      <c r="H397" s="878"/>
    </row>
    <row r="398" spans="3:8">
      <c r="C398" s="878"/>
      <c r="D398" s="878"/>
      <c r="E398" s="878"/>
      <c r="F398" s="878"/>
      <c r="G398" s="878"/>
      <c r="H398" s="878"/>
    </row>
    <row r="399" spans="3:8">
      <c r="C399" s="878"/>
      <c r="D399" s="878"/>
      <c r="E399" s="878"/>
      <c r="F399" s="878"/>
      <c r="G399" s="878"/>
      <c r="H399" s="878"/>
    </row>
    <row r="400" spans="3:8">
      <c r="C400" s="878"/>
      <c r="D400" s="878"/>
      <c r="E400" s="878"/>
      <c r="F400" s="878"/>
      <c r="G400" s="878"/>
      <c r="H400" s="878"/>
    </row>
    <row r="401" spans="3:10">
      <c r="C401" s="878"/>
      <c r="D401" s="878"/>
      <c r="E401" s="878"/>
      <c r="F401" s="878"/>
      <c r="G401" s="878"/>
      <c r="H401" s="878"/>
    </row>
    <row r="402" spans="3:10">
      <c r="C402" s="878"/>
      <c r="D402" s="878"/>
      <c r="E402" s="878"/>
      <c r="F402" s="878"/>
      <c r="G402" s="878"/>
      <c r="H402" s="878"/>
    </row>
    <row r="403" spans="3:10">
      <c r="C403" s="878"/>
      <c r="D403" s="878"/>
      <c r="E403" s="878"/>
      <c r="F403" s="878"/>
      <c r="G403" s="878"/>
      <c r="H403" s="878"/>
    </row>
    <row r="404" spans="3:10">
      <c r="C404" s="878"/>
      <c r="D404" s="878"/>
      <c r="E404" s="878"/>
      <c r="F404" s="878"/>
      <c r="G404" s="878"/>
      <c r="H404" s="878"/>
    </row>
    <row r="405" spans="3:10">
      <c r="C405" s="878"/>
      <c r="D405" s="878"/>
      <c r="E405" s="878"/>
      <c r="F405" s="878"/>
      <c r="G405" s="878"/>
      <c r="H405" s="878"/>
      <c r="I405" s="878"/>
      <c r="J405" s="878"/>
    </row>
    <row r="406" spans="3:10">
      <c r="C406" s="878"/>
      <c r="D406" s="878"/>
      <c r="E406" s="878"/>
      <c r="F406" s="878"/>
      <c r="G406" s="878"/>
      <c r="H406" s="878"/>
    </row>
    <row r="407" spans="3:10">
      <c r="C407" s="878"/>
      <c r="D407" s="878"/>
      <c r="E407" s="878"/>
      <c r="F407" s="878"/>
      <c r="G407" s="878"/>
      <c r="H407" s="878"/>
    </row>
    <row r="408" spans="3:10">
      <c r="C408" s="878"/>
      <c r="D408" s="878"/>
      <c r="E408" s="878"/>
      <c r="F408" s="878"/>
      <c r="G408" s="878"/>
      <c r="H408" s="878"/>
    </row>
    <row r="409" spans="3:10">
      <c r="C409" s="878"/>
      <c r="D409" s="878"/>
      <c r="E409" s="878"/>
      <c r="F409" s="878"/>
      <c r="G409" s="878"/>
      <c r="H409" s="878"/>
    </row>
    <row r="410" spans="3:10">
      <c r="C410" s="878"/>
      <c r="D410" s="878"/>
      <c r="E410" s="878"/>
      <c r="F410" s="878"/>
      <c r="G410" s="878"/>
      <c r="H410" s="878"/>
    </row>
    <row r="411" spans="3:10">
      <c r="C411" s="878"/>
      <c r="D411" s="878"/>
      <c r="E411" s="878"/>
      <c r="F411" s="878"/>
      <c r="G411" s="878"/>
      <c r="H411" s="878"/>
    </row>
    <row r="412" spans="3:10">
      <c r="C412" s="878"/>
      <c r="D412" s="878"/>
      <c r="E412" s="878"/>
      <c r="F412" s="878"/>
      <c r="G412" s="878"/>
      <c r="H412" s="878"/>
    </row>
    <row r="413" spans="3:10">
      <c r="C413" s="878"/>
      <c r="D413" s="878"/>
      <c r="E413" s="878"/>
      <c r="F413" s="878"/>
      <c r="G413" s="878"/>
      <c r="H413" s="878"/>
    </row>
    <row r="414" spans="3:10">
      <c r="C414" s="878"/>
      <c r="D414" s="878"/>
      <c r="E414" s="878"/>
      <c r="F414" s="878"/>
      <c r="G414" s="878"/>
      <c r="H414" s="878"/>
    </row>
    <row r="415" spans="3:10">
      <c r="C415" s="878"/>
      <c r="D415" s="878"/>
      <c r="E415" s="878"/>
      <c r="F415" s="878"/>
      <c r="G415" s="878"/>
      <c r="H415" s="878"/>
    </row>
    <row r="416" spans="3:10">
      <c r="C416" s="878"/>
      <c r="D416" s="878"/>
      <c r="E416" s="878"/>
      <c r="F416" s="878"/>
      <c r="G416" s="878"/>
      <c r="H416" s="878"/>
    </row>
    <row r="417" spans="3:8">
      <c r="C417" s="878"/>
      <c r="D417" s="878"/>
      <c r="E417" s="878"/>
      <c r="F417" s="878"/>
      <c r="G417" s="878"/>
      <c r="H417" s="878"/>
    </row>
    <row r="418" spans="3:8">
      <c r="C418" s="878"/>
      <c r="D418" s="878"/>
      <c r="E418" s="878"/>
      <c r="F418" s="878"/>
      <c r="G418" s="878"/>
      <c r="H418" s="878"/>
    </row>
    <row r="419" spans="3:8">
      <c r="C419" s="878"/>
      <c r="D419" s="878"/>
      <c r="E419" s="878"/>
      <c r="F419" s="878"/>
      <c r="G419" s="878"/>
      <c r="H419" s="878"/>
    </row>
    <row r="420" spans="3:8">
      <c r="C420" s="878"/>
      <c r="D420" s="878"/>
      <c r="E420" s="878"/>
      <c r="F420" s="878"/>
      <c r="G420" s="878"/>
      <c r="H420" s="878"/>
    </row>
    <row r="421" spans="3:8">
      <c r="C421" s="878"/>
      <c r="D421" s="878"/>
      <c r="E421" s="878"/>
      <c r="F421" s="878"/>
      <c r="G421" s="878"/>
      <c r="H421" s="878"/>
    </row>
    <row r="422" spans="3:8">
      <c r="C422" s="878"/>
      <c r="D422" s="878"/>
      <c r="E422" s="878"/>
      <c r="F422" s="878"/>
      <c r="G422" s="878"/>
      <c r="H422" s="878"/>
    </row>
    <row r="423" spans="3:8">
      <c r="C423" s="878"/>
      <c r="D423" s="878"/>
      <c r="E423" s="878"/>
      <c r="F423" s="878"/>
      <c r="G423" s="878"/>
      <c r="H423" s="878"/>
    </row>
    <row r="424" spans="3:8">
      <c r="C424" s="878"/>
      <c r="D424" s="878"/>
      <c r="E424" s="878"/>
      <c r="F424" s="878"/>
      <c r="G424" s="878"/>
      <c r="H424" s="878"/>
    </row>
    <row r="425" spans="3:8">
      <c r="C425" s="878"/>
      <c r="D425" s="878"/>
      <c r="E425" s="878"/>
      <c r="F425" s="878"/>
      <c r="G425" s="878"/>
      <c r="H425" s="878"/>
    </row>
    <row r="426" spans="3:8">
      <c r="C426" s="878"/>
      <c r="D426" s="878"/>
      <c r="E426" s="878"/>
      <c r="F426" s="878"/>
      <c r="G426" s="878"/>
      <c r="H426" s="878"/>
    </row>
    <row r="427" spans="3:8">
      <c r="C427" s="878"/>
      <c r="D427" s="878"/>
      <c r="E427" s="878"/>
      <c r="F427" s="878"/>
      <c r="G427" s="878"/>
      <c r="H427" s="878"/>
    </row>
    <row r="428" spans="3:8">
      <c r="C428" s="878"/>
      <c r="D428" s="878"/>
      <c r="E428" s="878"/>
      <c r="F428" s="878"/>
      <c r="G428" s="878"/>
      <c r="H428" s="878"/>
    </row>
    <row r="429" spans="3:8">
      <c r="C429" s="878"/>
      <c r="D429" s="878"/>
      <c r="E429" s="878"/>
      <c r="F429" s="878"/>
      <c r="G429" s="878"/>
      <c r="H429" s="878"/>
    </row>
    <row r="430" spans="3:8">
      <c r="C430" s="878"/>
      <c r="D430" s="878"/>
      <c r="E430" s="878"/>
      <c r="F430" s="878"/>
      <c r="G430" s="878"/>
      <c r="H430" s="878"/>
    </row>
    <row r="431" spans="3:8">
      <c r="C431" s="878"/>
      <c r="D431" s="878"/>
      <c r="E431" s="878"/>
      <c r="F431" s="878"/>
      <c r="G431" s="878"/>
      <c r="H431" s="878"/>
    </row>
    <row r="432" spans="3:8">
      <c r="C432" s="878"/>
      <c r="D432" s="878"/>
      <c r="E432" s="878"/>
      <c r="F432" s="878"/>
      <c r="G432" s="878"/>
      <c r="H432" s="878"/>
    </row>
    <row r="433" spans="3:8">
      <c r="C433" s="878"/>
      <c r="D433" s="878"/>
      <c r="E433" s="878"/>
      <c r="F433" s="878"/>
      <c r="G433" s="878"/>
      <c r="H433" s="878"/>
    </row>
    <row r="434" spans="3:8">
      <c r="C434" s="878"/>
      <c r="D434" s="878"/>
      <c r="E434" s="878"/>
      <c r="F434" s="878"/>
      <c r="G434" s="878"/>
      <c r="H434" s="878"/>
    </row>
    <row r="435" spans="3:8">
      <c r="C435" s="878"/>
      <c r="D435" s="878"/>
      <c r="E435" s="878"/>
      <c r="F435" s="878"/>
      <c r="G435" s="878"/>
      <c r="H435" s="878"/>
    </row>
    <row r="436" spans="3:8">
      <c r="C436" s="878"/>
      <c r="D436" s="878"/>
      <c r="E436" s="878"/>
      <c r="F436" s="878"/>
      <c r="G436" s="878"/>
      <c r="H436" s="878"/>
    </row>
    <row r="437" spans="3:8">
      <c r="C437" s="878"/>
      <c r="D437" s="878"/>
      <c r="E437" s="878"/>
      <c r="F437" s="878"/>
      <c r="G437" s="878"/>
      <c r="H437" s="878"/>
    </row>
    <row r="438" spans="3:8">
      <c r="C438" s="878"/>
      <c r="D438" s="878"/>
      <c r="E438" s="878"/>
      <c r="F438" s="878"/>
      <c r="G438" s="878"/>
      <c r="H438" s="878"/>
    </row>
    <row r="439" spans="3:8">
      <c r="C439" s="878"/>
      <c r="D439" s="878"/>
      <c r="E439" s="878"/>
      <c r="F439" s="878"/>
      <c r="G439" s="878"/>
      <c r="H439" s="878"/>
    </row>
    <row r="440" spans="3:8">
      <c r="C440" s="878"/>
      <c r="D440" s="878"/>
      <c r="E440" s="878"/>
      <c r="F440" s="878"/>
      <c r="G440" s="878"/>
      <c r="H440" s="878"/>
    </row>
    <row r="441" spans="3:8">
      <c r="C441" s="878"/>
      <c r="D441" s="878"/>
      <c r="E441" s="878"/>
      <c r="F441" s="878"/>
      <c r="G441" s="878"/>
      <c r="H441" s="878"/>
    </row>
    <row r="442" spans="3:8">
      <c r="C442" s="878"/>
      <c r="D442" s="878"/>
      <c r="E442" s="878"/>
      <c r="F442" s="878"/>
      <c r="G442" s="878"/>
      <c r="H442" s="878"/>
    </row>
    <row r="443" spans="3:8">
      <c r="C443" s="878"/>
      <c r="D443" s="878"/>
      <c r="E443" s="878"/>
      <c r="F443" s="878"/>
      <c r="G443" s="878"/>
      <c r="H443" s="878"/>
    </row>
    <row r="445" spans="3:8">
      <c r="C445" s="878"/>
    </row>
    <row r="449" spans="2:6">
      <c r="B449" s="878"/>
      <c r="C449" s="878"/>
      <c r="D449" s="878"/>
      <c r="E449" s="878"/>
      <c r="F449" s="878"/>
    </row>
    <row r="456" spans="2:6">
      <c r="C456" s="878"/>
    </row>
    <row r="457" spans="2:6">
      <c r="C457" s="878"/>
    </row>
    <row r="458" spans="2:6">
      <c r="C458" s="878"/>
    </row>
    <row r="459" spans="2:6">
      <c r="C459" s="878"/>
    </row>
    <row r="460" spans="2:6">
      <c r="C460" s="878"/>
    </row>
    <row r="461" spans="2:6">
      <c r="C461" s="878"/>
    </row>
    <row r="462" spans="2:6">
      <c r="C462" s="878"/>
    </row>
    <row r="463" spans="2:6">
      <c r="C463" s="878"/>
    </row>
    <row r="464" spans="2:6">
      <c r="C464" s="878"/>
    </row>
    <row r="465" spans="3:3">
      <c r="C465" s="878"/>
    </row>
    <row r="466" spans="3:3">
      <c r="C466" s="878"/>
    </row>
    <row r="467" spans="3:3">
      <c r="C467" s="878"/>
    </row>
    <row r="474" spans="3:3">
      <c r="C474" s="878"/>
    </row>
    <row r="475" spans="3:3">
      <c r="C475" s="878"/>
    </row>
    <row r="476" spans="3:3">
      <c r="C476" s="878"/>
    </row>
    <row r="477" spans="3:3">
      <c r="C477" s="878"/>
    </row>
    <row r="478" spans="3:3">
      <c r="C478" s="878"/>
    </row>
    <row r="479" spans="3:3">
      <c r="C479" s="878"/>
    </row>
    <row r="480" spans="3:3">
      <c r="C480" s="878"/>
    </row>
    <row r="481" spans="3:3">
      <c r="C481" s="878"/>
    </row>
    <row r="482" spans="3:3">
      <c r="C482" s="878"/>
    </row>
    <row r="483" spans="3:3">
      <c r="C483" s="878"/>
    </row>
    <row r="484" spans="3:3">
      <c r="C484" s="878"/>
    </row>
    <row r="485" spans="3:3">
      <c r="C485" s="878"/>
    </row>
    <row r="486" spans="3:3">
      <c r="C486" s="878"/>
    </row>
    <row r="487" spans="3:3">
      <c r="C487" s="878"/>
    </row>
    <row r="488" spans="3:3">
      <c r="C488" s="878"/>
    </row>
    <row r="489" spans="3:3">
      <c r="C489" s="878"/>
    </row>
    <row r="490" spans="3:3">
      <c r="C490" s="878"/>
    </row>
    <row r="491" spans="3:3">
      <c r="C491" s="878"/>
    </row>
    <row r="492" spans="3:3">
      <c r="C492" s="878"/>
    </row>
    <row r="493" spans="3:3">
      <c r="C493" s="878"/>
    </row>
    <row r="494" spans="3:3">
      <c r="C494" s="878"/>
    </row>
    <row r="495" spans="3:3">
      <c r="C495" s="878"/>
    </row>
    <row r="496" spans="3:3">
      <c r="C496" s="878"/>
    </row>
    <row r="497" spans="3:3">
      <c r="C497" s="878"/>
    </row>
    <row r="498" spans="3:3">
      <c r="C498" s="878"/>
    </row>
    <row r="499" spans="3:3">
      <c r="C499" s="878"/>
    </row>
    <row r="500" spans="3:3">
      <c r="C500" s="878"/>
    </row>
    <row r="501" spans="3:3">
      <c r="C501" s="878"/>
    </row>
    <row r="502" spans="3:3">
      <c r="C502" s="878"/>
    </row>
    <row r="503" spans="3:3">
      <c r="C503" s="878"/>
    </row>
    <row r="504" spans="3:3">
      <c r="C504" s="878"/>
    </row>
    <row r="505" spans="3:3">
      <c r="C505" s="878"/>
    </row>
  </sheetData>
  <sheetProtection algorithmName="SHA-512" hashValue="JkTjL8pMe1DVPdWdG0jT5CL47DRd3cg03zxt4MPtZglB94/lg/RH+YjXbZj7qwO0zJKPlQo0KRNbAuYcefSuTA==" saltValue="i1HvCStPoMzHBfE7ZNkOaA==" spinCount="100000" sheet="1" objects="1" scenarios="1"/>
  <mergeCells count="39">
    <mergeCell ref="A14:B14"/>
    <mergeCell ref="A15:A16"/>
    <mergeCell ref="A17:A18"/>
    <mergeCell ref="A19:B19"/>
    <mergeCell ref="A22:B22"/>
    <mergeCell ref="A24:B24"/>
    <mergeCell ref="I32:I33"/>
    <mergeCell ref="J32:K32"/>
    <mergeCell ref="L32:L33"/>
    <mergeCell ref="M32:N32"/>
    <mergeCell ref="D32:E32"/>
    <mergeCell ref="G32:H32"/>
    <mergeCell ref="F32:F33"/>
    <mergeCell ref="A35:B35"/>
    <mergeCell ref="A25:A26"/>
    <mergeCell ref="A27:A28"/>
    <mergeCell ref="A32:B33"/>
    <mergeCell ref="C32:C33"/>
    <mergeCell ref="A36:A37"/>
    <mergeCell ref="A38:A39"/>
    <mergeCell ref="A40:A41"/>
    <mergeCell ref="A45:A47"/>
    <mergeCell ref="B45:D45"/>
    <mergeCell ref="F45:F47"/>
    <mergeCell ref="B46:B47"/>
    <mergeCell ref="C46:D46"/>
    <mergeCell ref="A53:A54"/>
    <mergeCell ref="B53:E53"/>
    <mergeCell ref="F53:I53"/>
    <mergeCell ref="E45:E47"/>
    <mergeCell ref="G90:G91"/>
    <mergeCell ref="H90:H91"/>
    <mergeCell ref="C60:D60"/>
    <mergeCell ref="E60:F60"/>
    <mergeCell ref="A90:A91"/>
    <mergeCell ref="B90:B91"/>
    <mergeCell ref="C90:D90"/>
    <mergeCell ref="E90:E91"/>
    <mergeCell ref="F90:F9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AK505"/>
  <sheetViews>
    <sheetView topLeftCell="A46" zoomScale="80" zoomScaleNormal="80" workbookViewId="0">
      <selection activeCell="F66" sqref="F66"/>
    </sheetView>
  </sheetViews>
  <sheetFormatPr defaultColWidth="9.109375" defaultRowHeight="13.8"/>
  <cols>
    <col min="1" max="1" width="100.6640625" style="27" customWidth="1"/>
    <col min="2" max="3" width="40.6640625" style="27" customWidth="1"/>
    <col min="4" max="4" width="17.6640625" style="27" customWidth="1"/>
    <col min="5" max="5" width="20.6640625" style="27" customWidth="1"/>
    <col min="6" max="16" width="13" style="27" customWidth="1"/>
    <col min="17" max="17" width="15" style="27" bestFit="1" customWidth="1"/>
    <col min="18" max="36" width="13" style="27" customWidth="1"/>
    <col min="37" max="16384" width="9.109375" style="27"/>
  </cols>
  <sheetData>
    <row r="1" spans="1:37">
      <c r="A1" s="26"/>
    </row>
    <row r="2" spans="1:37">
      <c r="D2" s="28"/>
    </row>
    <row r="5" spans="1:37" ht="15" customHeight="1"/>
    <row r="6" spans="1:37">
      <c r="A6" s="27" t="s">
        <v>38</v>
      </c>
      <c r="B6" s="10"/>
    </row>
    <row r="7" spans="1:37">
      <c r="A7" s="1" t="s">
        <v>39</v>
      </c>
    </row>
    <row r="8" spans="1:37">
      <c r="A8" s="515"/>
      <c r="B8" s="27" t="s">
        <v>1428</v>
      </c>
    </row>
    <row r="9" spans="1:37">
      <c r="B9" s="10"/>
    </row>
    <row r="10" spans="1:37">
      <c r="A10" s="2" t="s">
        <v>40</v>
      </c>
    </row>
    <row r="12" spans="1:37" s="12" customFormat="1" ht="55.2">
      <c r="A12" s="4" t="s">
        <v>41</v>
      </c>
      <c r="B12" s="16" t="s">
        <v>42</v>
      </c>
      <c r="C12" s="4" t="s">
        <v>82</v>
      </c>
      <c r="D12" s="4" t="s">
        <v>22</v>
      </c>
      <c r="E12" s="16" t="s">
        <v>43</v>
      </c>
      <c r="F12" s="16" t="s">
        <v>23</v>
      </c>
      <c r="G12" s="16" t="s">
        <v>5</v>
      </c>
      <c r="H12" s="16" t="s">
        <v>44</v>
      </c>
      <c r="I12" s="16" t="s">
        <v>7</v>
      </c>
      <c r="J12" s="16" t="s">
        <v>45</v>
      </c>
      <c r="K12" s="16" t="s">
        <v>24</v>
      </c>
      <c r="L12" s="16" t="s">
        <v>46</v>
      </c>
      <c r="M12" s="16" t="s">
        <v>8</v>
      </c>
      <c r="N12" s="16" t="s">
        <v>9</v>
      </c>
      <c r="O12" s="4" t="s">
        <v>10</v>
      </c>
      <c r="P12" s="4" t="s">
        <v>25</v>
      </c>
      <c r="Q12" s="4" t="s">
        <v>26</v>
      </c>
      <c r="R12" s="4" t="s">
        <v>27</v>
      </c>
      <c r="S12" s="16" t="s">
        <v>4</v>
      </c>
      <c r="T12" s="16" t="s">
        <v>11</v>
      </c>
      <c r="U12" s="16" t="s">
        <v>34</v>
      </c>
      <c r="V12" s="16" t="s">
        <v>16</v>
      </c>
      <c r="W12" s="16" t="s">
        <v>28</v>
      </c>
      <c r="X12" s="4" t="s">
        <v>35</v>
      </c>
      <c r="Y12" s="4" t="s">
        <v>36</v>
      </c>
      <c r="Z12" s="4" t="s">
        <v>29</v>
      </c>
      <c r="AA12" s="16" t="s">
        <v>47</v>
      </c>
      <c r="AB12" s="16" t="s">
        <v>30</v>
      </c>
      <c r="AC12" s="16" t="s">
        <v>12</v>
      </c>
      <c r="AD12" s="16" t="s">
        <v>14</v>
      </c>
      <c r="AE12" s="4" t="s">
        <v>48</v>
      </c>
      <c r="AF12" s="16" t="s">
        <v>13</v>
      </c>
      <c r="AG12" s="16" t="s">
        <v>18</v>
      </c>
      <c r="AH12" s="16" t="s">
        <v>49</v>
      </c>
      <c r="AI12" s="4" t="s">
        <v>50</v>
      </c>
      <c r="AJ12" s="16" t="s">
        <v>51</v>
      </c>
    </row>
    <row r="13" spans="1:37" s="12" customFormat="1">
      <c r="A13" s="23" t="s">
        <v>2</v>
      </c>
      <c r="B13" s="23" t="s">
        <v>3</v>
      </c>
      <c r="C13" s="23" t="s">
        <v>139</v>
      </c>
      <c r="D13" s="23">
        <v>1</v>
      </c>
      <c r="E13" s="23">
        <v>2</v>
      </c>
      <c r="F13" s="23">
        <v>3</v>
      </c>
      <c r="G13" s="23">
        <v>4</v>
      </c>
      <c r="H13" s="23">
        <v>5</v>
      </c>
      <c r="I13" s="23">
        <v>6</v>
      </c>
      <c r="J13" s="23">
        <v>7</v>
      </c>
      <c r="K13" s="23">
        <v>8</v>
      </c>
      <c r="L13" s="514">
        <v>9</v>
      </c>
      <c r="M13" s="23">
        <v>10</v>
      </c>
      <c r="N13" s="514">
        <v>11</v>
      </c>
      <c r="O13" s="23">
        <v>12</v>
      </c>
      <c r="P13" s="514">
        <v>13</v>
      </c>
      <c r="Q13" s="23">
        <v>14</v>
      </c>
      <c r="R13" s="514">
        <v>15</v>
      </c>
      <c r="S13" s="23">
        <v>16</v>
      </c>
      <c r="T13" s="514">
        <v>17</v>
      </c>
      <c r="U13" s="23">
        <v>18</v>
      </c>
      <c r="V13" s="514">
        <v>19</v>
      </c>
      <c r="W13" s="23">
        <v>20</v>
      </c>
      <c r="X13" s="514">
        <v>21</v>
      </c>
      <c r="Y13" s="23">
        <v>22</v>
      </c>
      <c r="Z13" s="514">
        <v>23</v>
      </c>
      <c r="AA13" s="23">
        <v>24</v>
      </c>
      <c r="AB13" s="514">
        <v>25</v>
      </c>
      <c r="AC13" s="23">
        <v>26</v>
      </c>
      <c r="AD13" s="514">
        <v>27</v>
      </c>
      <c r="AE13" s="23">
        <v>28</v>
      </c>
      <c r="AF13" s="514">
        <v>29</v>
      </c>
      <c r="AG13" s="23">
        <v>30</v>
      </c>
      <c r="AH13" s="514">
        <v>31</v>
      </c>
      <c r="AI13" s="23">
        <v>32</v>
      </c>
      <c r="AJ13" s="514">
        <v>33</v>
      </c>
    </row>
    <row r="14" spans="1:37" s="12" customFormat="1" ht="20.25" customHeight="1">
      <c r="A14" s="1250" t="s">
        <v>22</v>
      </c>
      <c r="B14" s="1252"/>
      <c r="C14" s="4">
        <v>1</v>
      </c>
      <c r="D14" s="786">
        <f t="shared" ref="D14:AJ14" si="0">SUM(D15:D18)</f>
        <v>0</v>
      </c>
      <c r="E14" s="786">
        <f t="shared" si="0"/>
        <v>0</v>
      </c>
      <c r="F14" s="786">
        <f t="shared" si="0"/>
        <v>0</v>
      </c>
      <c r="G14" s="786">
        <f t="shared" si="0"/>
        <v>0</v>
      </c>
      <c r="H14" s="786">
        <f t="shared" si="0"/>
        <v>0</v>
      </c>
      <c r="I14" s="786">
        <f t="shared" si="0"/>
        <v>0</v>
      </c>
      <c r="J14" s="786">
        <f t="shared" si="0"/>
        <v>0</v>
      </c>
      <c r="K14" s="786">
        <f t="shared" si="0"/>
        <v>0</v>
      </c>
      <c r="L14" s="786">
        <f t="shared" si="0"/>
        <v>0</v>
      </c>
      <c r="M14" s="786">
        <f t="shared" si="0"/>
        <v>0</v>
      </c>
      <c r="N14" s="786">
        <f t="shared" si="0"/>
        <v>0</v>
      </c>
      <c r="O14" s="786">
        <f t="shared" si="0"/>
        <v>0</v>
      </c>
      <c r="P14" s="786">
        <f t="shared" si="0"/>
        <v>0</v>
      </c>
      <c r="Q14" s="786">
        <f t="shared" si="0"/>
        <v>0</v>
      </c>
      <c r="R14" s="786">
        <f t="shared" si="0"/>
        <v>0</v>
      </c>
      <c r="S14" s="786">
        <f t="shared" si="0"/>
        <v>0</v>
      </c>
      <c r="T14" s="786">
        <f t="shared" si="0"/>
        <v>0</v>
      </c>
      <c r="U14" s="786">
        <f t="shared" si="0"/>
        <v>0</v>
      </c>
      <c r="V14" s="786">
        <f t="shared" si="0"/>
        <v>0</v>
      </c>
      <c r="W14" s="786">
        <f t="shared" si="0"/>
        <v>0</v>
      </c>
      <c r="X14" s="786">
        <f t="shared" si="0"/>
        <v>0</v>
      </c>
      <c r="Y14" s="786">
        <f t="shared" si="0"/>
        <v>0</v>
      </c>
      <c r="Z14" s="786">
        <f t="shared" si="0"/>
        <v>0</v>
      </c>
      <c r="AA14" s="786">
        <f t="shared" si="0"/>
        <v>0</v>
      </c>
      <c r="AB14" s="786">
        <f t="shared" si="0"/>
        <v>0</v>
      </c>
      <c r="AC14" s="786">
        <f t="shared" si="0"/>
        <v>0</v>
      </c>
      <c r="AD14" s="786">
        <f t="shared" si="0"/>
        <v>0</v>
      </c>
      <c r="AE14" s="786">
        <f t="shared" si="0"/>
        <v>0</v>
      </c>
      <c r="AF14" s="786">
        <f t="shared" si="0"/>
        <v>0</v>
      </c>
      <c r="AG14" s="786">
        <f t="shared" si="0"/>
        <v>0</v>
      </c>
      <c r="AH14" s="786">
        <f t="shared" si="0"/>
        <v>0</v>
      </c>
      <c r="AI14" s="786">
        <f t="shared" si="0"/>
        <v>0</v>
      </c>
      <c r="AJ14" s="786">
        <f t="shared" si="0"/>
        <v>0</v>
      </c>
      <c r="AK14" s="36"/>
    </row>
    <row r="15" spans="1:37" s="12" customFormat="1" ht="20.25" customHeight="1">
      <c r="A15" s="1282" t="s">
        <v>52</v>
      </c>
      <c r="B15" s="4" t="s">
        <v>53</v>
      </c>
      <c r="C15" s="4">
        <v>2</v>
      </c>
      <c r="D15" s="786">
        <f>SUM(E15:AJ15)</f>
        <v>0</v>
      </c>
      <c r="E15" s="3">
        <v>0</v>
      </c>
      <c r="F15" s="3">
        <v>0</v>
      </c>
      <c r="G15" s="3">
        <v>0</v>
      </c>
      <c r="H15" s="3">
        <v>0</v>
      </c>
      <c r="I15" s="3">
        <v>0</v>
      </c>
      <c r="J15" s="3">
        <v>0</v>
      </c>
      <c r="K15" s="3">
        <v>0</v>
      </c>
      <c r="L15" s="3">
        <v>0</v>
      </c>
      <c r="M15" s="3">
        <v>0</v>
      </c>
      <c r="N15" s="3">
        <v>0</v>
      </c>
      <c r="O15" s="3">
        <v>0</v>
      </c>
      <c r="P15" s="3">
        <v>0</v>
      </c>
      <c r="Q15" s="3">
        <v>0</v>
      </c>
      <c r="R15" s="3">
        <v>0</v>
      </c>
      <c r="S15" s="3">
        <v>0</v>
      </c>
      <c r="T15" s="3">
        <v>0</v>
      </c>
      <c r="U15" s="3">
        <v>0</v>
      </c>
      <c r="V15" s="3">
        <v>0</v>
      </c>
      <c r="W15" s="3">
        <v>0</v>
      </c>
      <c r="X15" s="3">
        <v>0</v>
      </c>
      <c r="Y15" s="3">
        <v>0</v>
      </c>
      <c r="Z15" s="3">
        <v>0</v>
      </c>
      <c r="AA15" s="3">
        <v>0</v>
      </c>
      <c r="AB15" s="3">
        <v>0</v>
      </c>
      <c r="AC15" s="3">
        <v>0</v>
      </c>
      <c r="AD15" s="3">
        <v>0</v>
      </c>
      <c r="AE15" s="3">
        <v>0</v>
      </c>
      <c r="AF15" s="3">
        <v>0</v>
      </c>
      <c r="AG15" s="3">
        <v>0</v>
      </c>
      <c r="AH15" s="3">
        <v>0</v>
      </c>
      <c r="AI15" s="3">
        <v>0</v>
      </c>
      <c r="AJ15" s="3">
        <v>0</v>
      </c>
      <c r="AK15" s="36"/>
    </row>
    <row r="16" spans="1:37" s="12" customFormat="1" ht="20.25" customHeight="1">
      <c r="A16" s="1283"/>
      <c r="B16" s="4" t="s">
        <v>54</v>
      </c>
      <c r="C16" s="4">
        <v>3</v>
      </c>
      <c r="D16" s="786">
        <f>SUM(E16:AJ16)</f>
        <v>0</v>
      </c>
      <c r="E16" s="3">
        <v>0</v>
      </c>
      <c r="F16" s="3">
        <v>0</v>
      </c>
      <c r="G16" s="3">
        <v>0</v>
      </c>
      <c r="H16" s="3">
        <v>0</v>
      </c>
      <c r="I16" s="3">
        <v>0</v>
      </c>
      <c r="J16" s="3">
        <v>0</v>
      </c>
      <c r="K16" s="3">
        <v>0</v>
      </c>
      <c r="L16" s="3">
        <v>0</v>
      </c>
      <c r="M16" s="3">
        <v>0</v>
      </c>
      <c r="N16" s="3">
        <v>0</v>
      </c>
      <c r="O16" s="3">
        <v>0</v>
      </c>
      <c r="P16" s="3">
        <v>0</v>
      </c>
      <c r="Q16" s="3">
        <v>0</v>
      </c>
      <c r="R16" s="3">
        <v>0</v>
      </c>
      <c r="S16" s="3">
        <v>0</v>
      </c>
      <c r="T16" s="3">
        <v>0</v>
      </c>
      <c r="U16" s="3">
        <v>0</v>
      </c>
      <c r="V16" s="3">
        <v>0</v>
      </c>
      <c r="W16" s="3">
        <v>0</v>
      </c>
      <c r="X16" s="3">
        <v>0</v>
      </c>
      <c r="Y16" s="3">
        <v>0</v>
      </c>
      <c r="Z16" s="3">
        <v>0</v>
      </c>
      <c r="AA16" s="3">
        <v>0</v>
      </c>
      <c r="AB16" s="3">
        <v>0</v>
      </c>
      <c r="AC16" s="3">
        <v>0</v>
      </c>
      <c r="AD16" s="3">
        <v>0</v>
      </c>
      <c r="AE16" s="3">
        <v>0</v>
      </c>
      <c r="AF16" s="3">
        <v>0</v>
      </c>
      <c r="AG16" s="3">
        <v>0</v>
      </c>
      <c r="AH16" s="3">
        <v>0</v>
      </c>
      <c r="AI16" s="3">
        <v>0</v>
      </c>
      <c r="AJ16" s="3">
        <v>0</v>
      </c>
    </row>
    <row r="17" spans="1:36" s="12" customFormat="1" ht="20.25" customHeight="1">
      <c r="A17" s="1282" t="s">
        <v>55</v>
      </c>
      <c r="B17" s="4" t="s">
        <v>53</v>
      </c>
      <c r="C17" s="4">
        <v>4</v>
      </c>
      <c r="D17" s="786">
        <f>SUM(E17:AJ17)</f>
        <v>0</v>
      </c>
      <c r="E17" s="3">
        <v>0</v>
      </c>
      <c r="F17" s="3">
        <v>0</v>
      </c>
      <c r="G17" s="3">
        <v>0</v>
      </c>
      <c r="H17" s="3">
        <v>0</v>
      </c>
      <c r="I17" s="3">
        <v>0</v>
      </c>
      <c r="J17" s="3">
        <v>0</v>
      </c>
      <c r="K17" s="3">
        <v>0</v>
      </c>
      <c r="L17" s="3">
        <v>0</v>
      </c>
      <c r="M17" s="3">
        <v>0</v>
      </c>
      <c r="N17" s="3">
        <v>0</v>
      </c>
      <c r="O17" s="3">
        <v>0</v>
      </c>
      <c r="P17" s="3">
        <v>0</v>
      </c>
      <c r="Q17" s="3">
        <v>0</v>
      </c>
      <c r="R17" s="3">
        <v>0</v>
      </c>
      <c r="S17" s="3">
        <v>0</v>
      </c>
      <c r="T17" s="3">
        <v>0</v>
      </c>
      <c r="U17" s="3">
        <v>0</v>
      </c>
      <c r="V17" s="3">
        <v>0</v>
      </c>
      <c r="W17" s="3">
        <v>0</v>
      </c>
      <c r="X17" s="3">
        <v>0</v>
      </c>
      <c r="Y17" s="3">
        <v>0</v>
      </c>
      <c r="Z17" s="3">
        <v>0</v>
      </c>
      <c r="AA17" s="3">
        <v>0</v>
      </c>
      <c r="AB17" s="3">
        <v>0</v>
      </c>
      <c r="AC17" s="3">
        <v>0</v>
      </c>
      <c r="AD17" s="3">
        <v>0</v>
      </c>
      <c r="AE17" s="3">
        <v>0</v>
      </c>
      <c r="AF17" s="3">
        <v>0</v>
      </c>
      <c r="AG17" s="3">
        <v>0</v>
      </c>
      <c r="AH17" s="3">
        <v>0</v>
      </c>
      <c r="AI17" s="3">
        <v>0</v>
      </c>
      <c r="AJ17" s="3">
        <v>0</v>
      </c>
    </row>
    <row r="18" spans="1:36" s="12" customFormat="1" ht="20.25" customHeight="1">
      <c r="A18" s="1283"/>
      <c r="B18" s="4" t="s">
        <v>54</v>
      </c>
      <c r="C18" s="4">
        <v>5</v>
      </c>
      <c r="D18" s="786">
        <f>SUM(E18:AJ18)</f>
        <v>0</v>
      </c>
      <c r="E18" s="3">
        <v>0</v>
      </c>
      <c r="F18" s="3">
        <v>0</v>
      </c>
      <c r="G18" s="3">
        <v>0</v>
      </c>
      <c r="H18" s="3">
        <v>0</v>
      </c>
      <c r="I18" s="3">
        <v>0</v>
      </c>
      <c r="J18" s="3">
        <v>0</v>
      </c>
      <c r="K18" s="3">
        <v>0</v>
      </c>
      <c r="L18" s="3">
        <v>0</v>
      </c>
      <c r="M18" s="3">
        <v>0</v>
      </c>
      <c r="N18" s="3">
        <v>0</v>
      </c>
      <c r="O18" s="3">
        <v>0</v>
      </c>
      <c r="P18" s="3">
        <v>0</v>
      </c>
      <c r="Q18" s="3">
        <v>0</v>
      </c>
      <c r="R18" s="3">
        <v>0</v>
      </c>
      <c r="S18" s="3">
        <v>0</v>
      </c>
      <c r="T18" s="3">
        <v>0</v>
      </c>
      <c r="U18" s="3">
        <v>0</v>
      </c>
      <c r="V18" s="3">
        <v>0</v>
      </c>
      <c r="W18" s="3">
        <v>0</v>
      </c>
      <c r="X18" s="3">
        <v>0</v>
      </c>
      <c r="Y18" s="3">
        <v>0</v>
      </c>
      <c r="Z18" s="3">
        <v>0</v>
      </c>
      <c r="AA18" s="3">
        <v>0</v>
      </c>
      <c r="AB18" s="3">
        <v>0</v>
      </c>
      <c r="AC18" s="3">
        <v>0</v>
      </c>
      <c r="AD18" s="3">
        <v>0</v>
      </c>
      <c r="AE18" s="3">
        <v>0</v>
      </c>
      <c r="AF18" s="3">
        <v>0</v>
      </c>
      <c r="AG18" s="3">
        <v>0</v>
      </c>
      <c r="AH18" s="3">
        <v>0</v>
      </c>
      <c r="AI18" s="3">
        <v>0</v>
      </c>
      <c r="AJ18" s="3">
        <v>0</v>
      </c>
    </row>
    <row r="19" spans="1:36">
      <c r="A19" s="1288" t="s">
        <v>56</v>
      </c>
      <c r="B19" s="1289"/>
      <c r="C19" s="513">
        <v>6</v>
      </c>
      <c r="D19" s="786">
        <f>SUM(E19:AJ19)</f>
        <v>0</v>
      </c>
      <c r="E19" s="3">
        <v>0</v>
      </c>
      <c r="F19" s="3">
        <v>0</v>
      </c>
      <c r="G19" s="3">
        <v>0</v>
      </c>
      <c r="H19" s="3">
        <v>0</v>
      </c>
      <c r="I19" s="3">
        <v>0</v>
      </c>
      <c r="J19" s="3">
        <v>0</v>
      </c>
      <c r="K19" s="3">
        <v>0</v>
      </c>
      <c r="L19" s="3">
        <v>0</v>
      </c>
      <c r="M19" s="3">
        <v>0</v>
      </c>
      <c r="N19" s="3">
        <v>0</v>
      </c>
      <c r="O19" s="3">
        <v>0</v>
      </c>
      <c r="P19" s="3">
        <v>0</v>
      </c>
      <c r="Q19" s="3">
        <v>0</v>
      </c>
      <c r="R19" s="3">
        <v>0</v>
      </c>
      <c r="S19" s="3">
        <v>0</v>
      </c>
      <c r="T19" s="3">
        <v>0</v>
      </c>
      <c r="U19" s="3">
        <v>0</v>
      </c>
      <c r="V19" s="3">
        <v>0</v>
      </c>
      <c r="W19" s="3">
        <v>0</v>
      </c>
      <c r="X19" s="3">
        <v>0</v>
      </c>
      <c r="Y19" s="3">
        <v>0</v>
      </c>
      <c r="Z19" s="3">
        <v>0</v>
      </c>
      <c r="AA19" s="3">
        <v>0</v>
      </c>
      <c r="AB19" s="3">
        <v>0</v>
      </c>
      <c r="AC19" s="3">
        <v>0</v>
      </c>
      <c r="AD19" s="3">
        <v>0</v>
      </c>
      <c r="AE19" s="3">
        <v>0</v>
      </c>
      <c r="AF19" s="3">
        <v>0</v>
      </c>
      <c r="AG19" s="3">
        <v>0</v>
      </c>
      <c r="AH19" s="3">
        <v>0</v>
      </c>
      <c r="AI19" s="3">
        <v>0</v>
      </c>
      <c r="AJ19" s="3">
        <v>0</v>
      </c>
    </row>
    <row r="20" spans="1:36">
      <c r="A20" s="2" t="s">
        <v>57</v>
      </c>
      <c r="D20" s="31"/>
      <c r="E20" s="786" t="str">
        <f>IF(AND(E14&gt;0, E19=0),"Err","OK")</f>
        <v>OK</v>
      </c>
      <c r="F20" s="786" t="str">
        <f t="shared" ref="F20" si="1">IF(AND(F14&gt;0, F19=0),"Err","OK")</f>
        <v>OK</v>
      </c>
      <c r="G20" s="786" t="str">
        <f t="shared" ref="G20" si="2">IF(AND(G14&gt;0, G19=0),"Err","OK")</f>
        <v>OK</v>
      </c>
      <c r="H20" s="786" t="str">
        <f t="shared" ref="H20" si="3">IF(AND(H14&gt;0, H19=0),"Err","OK")</f>
        <v>OK</v>
      </c>
      <c r="I20" s="786" t="str">
        <f t="shared" ref="I20" si="4">IF(AND(I14&gt;0, I19=0),"Err","OK")</f>
        <v>OK</v>
      </c>
      <c r="J20" s="786" t="str">
        <f t="shared" ref="J20" si="5">IF(AND(J14&gt;0, J19=0),"Err","OK")</f>
        <v>OK</v>
      </c>
      <c r="K20" s="786" t="str">
        <f t="shared" ref="K20" si="6">IF(AND(K14&gt;0, K19=0),"Err","OK")</f>
        <v>OK</v>
      </c>
      <c r="L20" s="786" t="str">
        <f t="shared" ref="L20" si="7">IF(AND(L14&gt;0, L19=0),"Err","OK")</f>
        <v>OK</v>
      </c>
      <c r="M20" s="786" t="str">
        <f t="shared" ref="M20" si="8">IF(AND(M14&gt;0, M19=0),"Err","OK")</f>
        <v>OK</v>
      </c>
      <c r="N20" s="786" t="str">
        <f t="shared" ref="N20" si="9">IF(AND(N14&gt;0, N19=0),"Err","OK")</f>
        <v>OK</v>
      </c>
      <c r="O20" s="786" t="str">
        <f t="shared" ref="O20" si="10">IF(AND(O14&gt;0, O19=0),"Err","OK")</f>
        <v>OK</v>
      </c>
      <c r="P20" s="786" t="str">
        <f t="shared" ref="P20" si="11">IF(AND(P14&gt;0, P19=0),"Err","OK")</f>
        <v>OK</v>
      </c>
      <c r="Q20" s="786" t="str">
        <f t="shared" ref="Q20" si="12">IF(AND(Q14&gt;0, Q19=0),"Err","OK")</f>
        <v>OK</v>
      </c>
      <c r="R20" s="786" t="str">
        <f t="shared" ref="R20" si="13">IF(AND(R14&gt;0, R19=0),"Err","OK")</f>
        <v>OK</v>
      </c>
      <c r="S20" s="786" t="str">
        <f t="shared" ref="S20" si="14">IF(AND(S14&gt;0, S19=0),"Err","OK")</f>
        <v>OK</v>
      </c>
      <c r="T20" s="786" t="str">
        <f t="shared" ref="T20" si="15">IF(AND(T14&gt;0, T19=0),"Err","OK")</f>
        <v>OK</v>
      </c>
      <c r="U20" s="786" t="str">
        <f t="shared" ref="U20" si="16">IF(AND(U14&gt;0, U19=0),"Err","OK")</f>
        <v>OK</v>
      </c>
      <c r="V20" s="786" t="str">
        <f t="shared" ref="V20" si="17">IF(AND(V14&gt;0, V19=0),"Err","OK")</f>
        <v>OK</v>
      </c>
      <c r="W20" s="786" t="str">
        <f t="shared" ref="W20" si="18">IF(AND(W14&gt;0, W19=0),"Err","OK")</f>
        <v>OK</v>
      </c>
      <c r="X20" s="786" t="str">
        <f t="shared" ref="X20" si="19">IF(AND(X14&gt;0, X19=0),"Err","OK")</f>
        <v>OK</v>
      </c>
      <c r="Y20" s="786" t="str">
        <f t="shared" ref="Y20" si="20">IF(AND(Y14&gt;0, Y19=0),"Err","OK")</f>
        <v>OK</v>
      </c>
      <c r="Z20" s="786" t="str">
        <f t="shared" ref="Z20" si="21">IF(AND(Z14&gt;0, Z19=0),"Err","OK")</f>
        <v>OK</v>
      </c>
      <c r="AA20" s="786" t="str">
        <f t="shared" ref="AA20" si="22">IF(AND(AA14&gt;0, AA19=0),"Err","OK")</f>
        <v>OK</v>
      </c>
      <c r="AB20" s="786" t="str">
        <f t="shared" ref="AB20" si="23">IF(AND(AB14&gt;0, AB19=0),"Err","OK")</f>
        <v>OK</v>
      </c>
      <c r="AC20" s="786" t="str">
        <f t="shared" ref="AC20" si="24">IF(AND(AC14&gt;0, AC19=0),"Err","OK")</f>
        <v>OK</v>
      </c>
      <c r="AD20" s="786" t="str">
        <f t="shared" ref="AD20" si="25">IF(AND(AD14&gt;0, AD19=0),"Err","OK")</f>
        <v>OK</v>
      </c>
      <c r="AE20" s="786" t="str">
        <f t="shared" ref="AE20" si="26">IF(AND(AE14&gt;0, AE19=0),"Err","OK")</f>
        <v>OK</v>
      </c>
      <c r="AF20" s="786" t="str">
        <f t="shared" ref="AF20" si="27">IF(AND(AF14&gt;0, AF19=0),"Err","OK")</f>
        <v>OK</v>
      </c>
      <c r="AG20" s="786" t="str">
        <f t="shared" ref="AG20" si="28">IF(AND(AG14&gt;0, AG19=0),"Err","OK")</f>
        <v>OK</v>
      </c>
      <c r="AH20" s="786" t="str">
        <f t="shared" ref="AH20" si="29">IF(AND(AH14&gt;0, AH19=0),"Err","OK")</f>
        <v>OK</v>
      </c>
      <c r="AI20" s="786" t="str">
        <f t="shared" ref="AI20" si="30">IF(AND(AI14&gt;0, AI19=0),"Err","OK")</f>
        <v>OK</v>
      </c>
      <c r="AJ20" s="786" t="str">
        <f t="shared" ref="AJ20" si="31">IF(AND(AJ14&gt;0, AJ19=0),"Err","OK")</f>
        <v>OK</v>
      </c>
    </row>
    <row r="21" spans="1:36">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row>
    <row r="22" spans="1:36" s="12" customFormat="1" ht="55.2">
      <c r="A22" s="4" t="s">
        <v>41</v>
      </c>
      <c r="B22" s="16" t="s">
        <v>42</v>
      </c>
      <c r="C22" s="4" t="s">
        <v>82</v>
      </c>
      <c r="D22" s="4" t="s">
        <v>22</v>
      </c>
      <c r="E22" s="16" t="s">
        <v>43</v>
      </c>
      <c r="F22" s="16" t="s">
        <v>23</v>
      </c>
      <c r="G22" s="16" t="s">
        <v>5</v>
      </c>
      <c r="H22" s="16" t="s">
        <v>44</v>
      </c>
      <c r="I22" s="16" t="s">
        <v>7</v>
      </c>
      <c r="J22" s="16" t="s">
        <v>45</v>
      </c>
      <c r="K22" s="16" t="s">
        <v>24</v>
      </c>
      <c r="L22" s="16" t="s">
        <v>46</v>
      </c>
      <c r="M22" s="16" t="s">
        <v>8</v>
      </c>
      <c r="N22" s="16" t="s">
        <v>9</v>
      </c>
      <c r="O22" s="4" t="s">
        <v>10</v>
      </c>
      <c r="P22" s="4" t="s">
        <v>25</v>
      </c>
      <c r="Q22" s="4" t="s">
        <v>26</v>
      </c>
      <c r="R22" s="4" t="s">
        <v>27</v>
      </c>
      <c r="S22" s="16" t="s">
        <v>4</v>
      </c>
      <c r="T22" s="16" t="s">
        <v>11</v>
      </c>
      <c r="U22" s="16" t="s">
        <v>34</v>
      </c>
      <c r="V22" s="16" t="s">
        <v>16</v>
      </c>
      <c r="W22" s="16" t="s">
        <v>28</v>
      </c>
      <c r="X22" s="4" t="s">
        <v>35</v>
      </c>
      <c r="Y22" s="4" t="s">
        <v>36</v>
      </c>
      <c r="Z22" s="4" t="s">
        <v>29</v>
      </c>
      <c r="AA22" s="16" t="s">
        <v>47</v>
      </c>
      <c r="AB22" s="16" t="s">
        <v>30</v>
      </c>
      <c r="AC22" s="16" t="s">
        <v>12</v>
      </c>
      <c r="AD22" s="16" t="s">
        <v>14</v>
      </c>
      <c r="AE22" s="4" t="s">
        <v>48</v>
      </c>
      <c r="AF22" s="16" t="s">
        <v>13</v>
      </c>
      <c r="AG22" s="16" t="s">
        <v>18</v>
      </c>
      <c r="AH22" s="16" t="s">
        <v>49</v>
      </c>
      <c r="AI22" s="4" t="s">
        <v>50</v>
      </c>
      <c r="AJ22" s="16" t="s">
        <v>51</v>
      </c>
    </row>
    <row r="23" spans="1:36" s="12" customFormat="1">
      <c r="A23" s="23" t="s">
        <v>2</v>
      </c>
      <c r="B23" s="23" t="s">
        <v>3</v>
      </c>
      <c r="C23" s="23" t="s">
        <v>139</v>
      </c>
      <c r="D23" s="4">
        <v>1</v>
      </c>
      <c r="E23" s="4">
        <v>2</v>
      </c>
      <c r="F23" s="4">
        <v>3</v>
      </c>
      <c r="G23" s="4">
        <v>4</v>
      </c>
      <c r="H23" s="4">
        <v>5</v>
      </c>
      <c r="I23" s="4">
        <v>6</v>
      </c>
      <c r="J23" s="4">
        <v>7</v>
      </c>
      <c r="K23" s="4">
        <v>8</v>
      </c>
      <c r="L23" s="4">
        <v>9</v>
      </c>
      <c r="M23" s="4">
        <v>10</v>
      </c>
      <c r="N23" s="4">
        <v>11</v>
      </c>
      <c r="O23" s="4">
        <v>12</v>
      </c>
      <c r="P23" s="4">
        <v>13</v>
      </c>
      <c r="Q23" s="4">
        <v>14</v>
      </c>
      <c r="R23" s="4">
        <v>15</v>
      </c>
      <c r="S23" s="4">
        <v>16</v>
      </c>
      <c r="T23" s="4">
        <v>17</v>
      </c>
      <c r="U23" s="4">
        <v>18</v>
      </c>
      <c r="V23" s="4">
        <v>19</v>
      </c>
      <c r="W23" s="4">
        <v>20</v>
      </c>
      <c r="X23" s="4">
        <v>21</v>
      </c>
      <c r="Y23" s="4">
        <v>22</v>
      </c>
      <c r="Z23" s="4">
        <v>23</v>
      </c>
      <c r="AA23" s="4">
        <v>24</v>
      </c>
      <c r="AB23" s="4">
        <v>25</v>
      </c>
      <c r="AC23" s="4">
        <v>26</v>
      </c>
      <c r="AD23" s="4">
        <v>27</v>
      </c>
      <c r="AE23" s="4">
        <v>28</v>
      </c>
      <c r="AF23" s="4">
        <v>29</v>
      </c>
      <c r="AG23" s="4">
        <v>30</v>
      </c>
      <c r="AH23" s="4">
        <v>31</v>
      </c>
      <c r="AI23" s="4">
        <v>32</v>
      </c>
      <c r="AJ23" s="4">
        <v>33</v>
      </c>
    </row>
    <row r="24" spans="1:36" s="12" customFormat="1" ht="20.25" customHeight="1">
      <c r="A24" s="1250" t="s">
        <v>22</v>
      </c>
      <c r="B24" s="1252"/>
      <c r="C24" s="4">
        <v>1</v>
      </c>
      <c r="D24" s="786">
        <f t="shared" ref="D24:AJ24" si="32">SUM(D25:D28)</f>
        <v>0</v>
      </c>
      <c r="E24" s="786">
        <f t="shared" si="32"/>
        <v>0</v>
      </c>
      <c r="F24" s="786">
        <f t="shared" si="32"/>
        <v>0</v>
      </c>
      <c r="G24" s="786">
        <f t="shared" si="32"/>
        <v>0</v>
      </c>
      <c r="H24" s="786">
        <f t="shared" si="32"/>
        <v>0</v>
      </c>
      <c r="I24" s="786">
        <f t="shared" si="32"/>
        <v>0</v>
      </c>
      <c r="J24" s="786">
        <f t="shared" si="32"/>
        <v>0</v>
      </c>
      <c r="K24" s="786">
        <f t="shared" si="32"/>
        <v>0</v>
      </c>
      <c r="L24" s="786">
        <f t="shared" si="32"/>
        <v>0</v>
      </c>
      <c r="M24" s="786">
        <f t="shared" si="32"/>
        <v>0</v>
      </c>
      <c r="N24" s="786">
        <f t="shared" si="32"/>
        <v>0</v>
      </c>
      <c r="O24" s="786">
        <f t="shared" si="32"/>
        <v>0</v>
      </c>
      <c r="P24" s="786">
        <f t="shared" si="32"/>
        <v>0</v>
      </c>
      <c r="Q24" s="786">
        <f t="shared" si="32"/>
        <v>0</v>
      </c>
      <c r="R24" s="786">
        <f t="shared" si="32"/>
        <v>0</v>
      </c>
      <c r="S24" s="786">
        <f t="shared" si="32"/>
        <v>0</v>
      </c>
      <c r="T24" s="786">
        <f t="shared" si="32"/>
        <v>0</v>
      </c>
      <c r="U24" s="786">
        <f t="shared" si="32"/>
        <v>0</v>
      </c>
      <c r="V24" s="786">
        <f t="shared" si="32"/>
        <v>0</v>
      </c>
      <c r="W24" s="786">
        <f t="shared" si="32"/>
        <v>0</v>
      </c>
      <c r="X24" s="786">
        <f t="shared" si="32"/>
        <v>0</v>
      </c>
      <c r="Y24" s="786">
        <f t="shared" si="32"/>
        <v>0</v>
      </c>
      <c r="Z24" s="786">
        <f t="shared" si="32"/>
        <v>0</v>
      </c>
      <c r="AA24" s="786">
        <f t="shared" si="32"/>
        <v>0</v>
      </c>
      <c r="AB24" s="786">
        <f t="shared" si="32"/>
        <v>0</v>
      </c>
      <c r="AC24" s="786">
        <f t="shared" si="32"/>
        <v>0</v>
      </c>
      <c r="AD24" s="786">
        <f t="shared" si="32"/>
        <v>0</v>
      </c>
      <c r="AE24" s="786">
        <f t="shared" si="32"/>
        <v>0</v>
      </c>
      <c r="AF24" s="786">
        <f t="shared" si="32"/>
        <v>0</v>
      </c>
      <c r="AG24" s="786">
        <f t="shared" si="32"/>
        <v>0</v>
      </c>
      <c r="AH24" s="786">
        <f t="shared" si="32"/>
        <v>0</v>
      </c>
      <c r="AI24" s="786">
        <f t="shared" si="32"/>
        <v>0</v>
      </c>
      <c r="AJ24" s="786">
        <f t="shared" si="32"/>
        <v>0</v>
      </c>
    </row>
    <row r="25" spans="1:36" s="12" customFormat="1" ht="20.25" customHeight="1">
      <c r="A25" s="1282" t="s">
        <v>52</v>
      </c>
      <c r="B25" s="4" t="s">
        <v>53</v>
      </c>
      <c r="C25" s="4">
        <v>2</v>
      </c>
      <c r="D25" s="786">
        <f>SUM(E25:AJ25)</f>
        <v>0</v>
      </c>
      <c r="E25" s="3">
        <v>0</v>
      </c>
      <c r="F25" s="3">
        <v>0</v>
      </c>
      <c r="G25" s="3">
        <v>0</v>
      </c>
      <c r="H25" s="3">
        <v>0</v>
      </c>
      <c r="I25" s="3">
        <v>0</v>
      </c>
      <c r="J25" s="3">
        <v>0</v>
      </c>
      <c r="K25" s="3">
        <v>0</v>
      </c>
      <c r="L25" s="3">
        <v>0</v>
      </c>
      <c r="M25" s="3">
        <v>0</v>
      </c>
      <c r="N25" s="3">
        <v>0</v>
      </c>
      <c r="O25" s="3">
        <v>0</v>
      </c>
      <c r="P25" s="3">
        <v>0</v>
      </c>
      <c r="Q25" s="3">
        <v>0</v>
      </c>
      <c r="R25" s="3">
        <v>0</v>
      </c>
      <c r="S25" s="3">
        <v>0</v>
      </c>
      <c r="T25" s="3">
        <v>0</v>
      </c>
      <c r="U25" s="3">
        <v>0</v>
      </c>
      <c r="V25" s="3">
        <v>0</v>
      </c>
      <c r="W25" s="3">
        <v>0</v>
      </c>
      <c r="X25" s="3">
        <v>0</v>
      </c>
      <c r="Y25" s="3">
        <v>0</v>
      </c>
      <c r="Z25" s="3">
        <v>0</v>
      </c>
      <c r="AA25" s="3">
        <v>0</v>
      </c>
      <c r="AB25" s="3">
        <v>0</v>
      </c>
      <c r="AC25" s="3">
        <v>0</v>
      </c>
      <c r="AD25" s="3">
        <v>0</v>
      </c>
      <c r="AE25" s="3">
        <v>0</v>
      </c>
      <c r="AF25" s="3">
        <v>0</v>
      </c>
      <c r="AG25" s="3">
        <v>0</v>
      </c>
      <c r="AH25" s="3">
        <v>0</v>
      </c>
      <c r="AI25" s="3">
        <v>0</v>
      </c>
      <c r="AJ25" s="3">
        <v>0</v>
      </c>
    </row>
    <row r="26" spans="1:36" s="12" customFormat="1" ht="20.25" customHeight="1">
      <c r="A26" s="1283"/>
      <c r="B26" s="4" t="s">
        <v>54</v>
      </c>
      <c r="C26" s="4">
        <v>3</v>
      </c>
      <c r="D26" s="786">
        <f>SUM(E26:AJ26)</f>
        <v>0</v>
      </c>
      <c r="E26" s="3">
        <v>0</v>
      </c>
      <c r="F26" s="3">
        <v>0</v>
      </c>
      <c r="G26" s="3">
        <v>0</v>
      </c>
      <c r="H26" s="3">
        <v>0</v>
      </c>
      <c r="I26" s="3">
        <v>0</v>
      </c>
      <c r="J26" s="3">
        <v>0</v>
      </c>
      <c r="K26" s="3">
        <v>0</v>
      </c>
      <c r="L26" s="3">
        <v>0</v>
      </c>
      <c r="M26" s="3">
        <v>0</v>
      </c>
      <c r="N26" s="3">
        <v>0</v>
      </c>
      <c r="O26" s="3">
        <v>0</v>
      </c>
      <c r="P26" s="3">
        <v>0</v>
      </c>
      <c r="Q26" s="3">
        <v>0</v>
      </c>
      <c r="R26" s="3">
        <v>0</v>
      </c>
      <c r="S26" s="3">
        <v>0</v>
      </c>
      <c r="T26" s="3">
        <v>0</v>
      </c>
      <c r="U26" s="3">
        <v>0</v>
      </c>
      <c r="V26" s="3">
        <v>0</v>
      </c>
      <c r="W26" s="3">
        <v>0</v>
      </c>
      <c r="X26" s="3">
        <v>0</v>
      </c>
      <c r="Y26" s="3">
        <v>0</v>
      </c>
      <c r="Z26" s="3">
        <v>0</v>
      </c>
      <c r="AA26" s="3">
        <v>0</v>
      </c>
      <c r="AB26" s="3">
        <v>0</v>
      </c>
      <c r="AC26" s="3">
        <v>0</v>
      </c>
      <c r="AD26" s="3">
        <v>0</v>
      </c>
      <c r="AE26" s="3">
        <v>0</v>
      </c>
      <c r="AF26" s="3">
        <v>0</v>
      </c>
      <c r="AG26" s="3">
        <v>0</v>
      </c>
      <c r="AH26" s="3">
        <v>0</v>
      </c>
      <c r="AI26" s="3">
        <v>0</v>
      </c>
      <c r="AJ26" s="3">
        <v>0</v>
      </c>
    </row>
    <row r="27" spans="1:36" s="12" customFormat="1" ht="20.25" customHeight="1">
      <c r="A27" s="1282" t="s">
        <v>55</v>
      </c>
      <c r="B27" s="4" t="s">
        <v>53</v>
      </c>
      <c r="C27" s="4">
        <v>4</v>
      </c>
      <c r="D27" s="786">
        <f>SUM(E27:AJ27)</f>
        <v>0</v>
      </c>
      <c r="E27" s="3">
        <v>0</v>
      </c>
      <c r="F27" s="3">
        <v>0</v>
      </c>
      <c r="G27" s="3">
        <v>0</v>
      </c>
      <c r="H27" s="3">
        <v>0</v>
      </c>
      <c r="I27" s="3">
        <v>0</v>
      </c>
      <c r="J27" s="3">
        <v>0</v>
      </c>
      <c r="K27" s="3">
        <v>0</v>
      </c>
      <c r="L27" s="3">
        <v>0</v>
      </c>
      <c r="M27" s="3">
        <v>0</v>
      </c>
      <c r="N27" s="3">
        <v>0</v>
      </c>
      <c r="O27" s="3">
        <v>0</v>
      </c>
      <c r="P27" s="3">
        <v>0</v>
      </c>
      <c r="Q27" s="3">
        <v>0</v>
      </c>
      <c r="R27" s="3">
        <v>0</v>
      </c>
      <c r="S27" s="3">
        <v>0</v>
      </c>
      <c r="T27" s="3">
        <v>0</v>
      </c>
      <c r="U27" s="3">
        <v>0</v>
      </c>
      <c r="V27" s="3">
        <v>0</v>
      </c>
      <c r="W27" s="3">
        <v>0</v>
      </c>
      <c r="X27" s="3">
        <v>0</v>
      </c>
      <c r="Y27" s="3">
        <v>0</v>
      </c>
      <c r="Z27" s="3">
        <v>0</v>
      </c>
      <c r="AA27" s="3">
        <v>0</v>
      </c>
      <c r="AB27" s="3">
        <v>0</v>
      </c>
      <c r="AC27" s="3">
        <v>0</v>
      </c>
      <c r="AD27" s="3">
        <v>0</v>
      </c>
      <c r="AE27" s="3">
        <v>0</v>
      </c>
      <c r="AF27" s="3">
        <v>0</v>
      </c>
      <c r="AG27" s="3">
        <v>0</v>
      </c>
      <c r="AH27" s="3">
        <v>0</v>
      </c>
      <c r="AI27" s="3">
        <v>0</v>
      </c>
      <c r="AJ27" s="3">
        <v>0</v>
      </c>
    </row>
    <row r="28" spans="1:36" s="12" customFormat="1" ht="20.25" customHeight="1">
      <c r="A28" s="1283"/>
      <c r="B28" s="4" t="s">
        <v>54</v>
      </c>
      <c r="C28" s="4">
        <v>5</v>
      </c>
      <c r="D28" s="786">
        <f>SUM(E28:AJ28)</f>
        <v>0</v>
      </c>
      <c r="E28" s="3">
        <v>0</v>
      </c>
      <c r="F28" s="3">
        <v>0</v>
      </c>
      <c r="G28" s="3">
        <v>0</v>
      </c>
      <c r="H28" s="3">
        <v>0</v>
      </c>
      <c r="I28" s="3">
        <v>0</v>
      </c>
      <c r="J28" s="3">
        <v>0</v>
      </c>
      <c r="K28" s="3">
        <v>0</v>
      </c>
      <c r="L28" s="3">
        <v>0</v>
      </c>
      <c r="M28" s="3">
        <v>0</v>
      </c>
      <c r="N28" s="3">
        <v>0</v>
      </c>
      <c r="O28" s="3">
        <v>0</v>
      </c>
      <c r="P28" s="3">
        <v>0</v>
      </c>
      <c r="Q28" s="3">
        <v>0</v>
      </c>
      <c r="R28" s="3">
        <v>0</v>
      </c>
      <c r="S28" s="3">
        <v>0</v>
      </c>
      <c r="T28" s="3">
        <v>0</v>
      </c>
      <c r="U28" s="3">
        <v>0</v>
      </c>
      <c r="V28" s="3">
        <v>0</v>
      </c>
      <c r="W28" s="3">
        <v>0</v>
      </c>
      <c r="X28" s="3">
        <v>0</v>
      </c>
      <c r="Y28" s="3">
        <v>0</v>
      </c>
      <c r="Z28" s="3">
        <v>0</v>
      </c>
      <c r="AA28" s="3">
        <v>0</v>
      </c>
      <c r="AB28" s="3">
        <v>0</v>
      </c>
      <c r="AC28" s="3">
        <v>0</v>
      </c>
      <c r="AD28" s="3">
        <v>0</v>
      </c>
      <c r="AE28" s="3">
        <v>0</v>
      </c>
      <c r="AF28" s="3">
        <v>0</v>
      </c>
      <c r="AG28" s="3">
        <v>0</v>
      </c>
      <c r="AH28" s="3">
        <v>0</v>
      </c>
      <c r="AI28" s="3">
        <v>0</v>
      </c>
      <c r="AJ28" s="3">
        <v>0</v>
      </c>
    </row>
    <row r="30" spans="1:36">
      <c r="A30" s="2"/>
    </row>
    <row r="32" spans="1:36">
      <c r="A32" s="1247"/>
      <c r="B32" s="1282"/>
      <c r="C32" s="1247"/>
      <c r="D32" s="1247"/>
      <c r="E32" s="1279"/>
      <c r="F32" s="1281"/>
      <c r="G32" s="1247"/>
      <c r="H32" s="1279"/>
      <c r="I32" s="1281"/>
      <c r="J32" s="1247"/>
      <c r="K32" s="1279"/>
      <c r="L32" s="1281"/>
      <c r="M32" s="1247"/>
      <c r="N32" s="1279"/>
      <c r="O32" s="1281"/>
    </row>
    <row r="33" spans="1:15">
      <c r="A33" s="1249"/>
      <c r="B33" s="1283"/>
      <c r="C33" s="1249"/>
      <c r="D33" s="1249"/>
      <c r="E33" s="23"/>
      <c r="F33" s="23"/>
      <c r="G33" s="1249"/>
      <c r="H33" s="23"/>
      <c r="I33" s="23"/>
      <c r="J33" s="1249"/>
      <c r="K33" s="23"/>
      <c r="L33" s="23"/>
      <c r="M33" s="1249"/>
      <c r="N33" s="23"/>
      <c r="O33" s="23"/>
    </row>
    <row r="34" spans="1:15">
      <c r="A34" s="23"/>
      <c r="B34" s="23"/>
      <c r="C34" s="23"/>
      <c r="D34" s="23"/>
      <c r="E34" s="23"/>
      <c r="F34" s="23"/>
      <c r="G34" s="23"/>
      <c r="H34" s="23"/>
      <c r="I34" s="23"/>
      <c r="J34" s="23"/>
      <c r="K34" s="23"/>
      <c r="L34" s="23"/>
      <c r="M34" s="23"/>
      <c r="N34" s="23"/>
      <c r="O34" s="23"/>
    </row>
    <row r="35" spans="1:15" ht="20.25" customHeight="1">
      <c r="A35" s="1250"/>
      <c r="B35" s="1252"/>
      <c r="C35" s="4"/>
      <c r="D35" s="25"/>
      <c r="E35" s="25"/>
      <c r="F35" s="25"/>
      <c r="G35" s="25"/>
      <c r="H35" s="25"/>
      <c r="I35" s="25"/>
      <c r="J35" s="25"/>
      <c r="K35" s="25"/>
      <c r="L35" s="25"/>
      <c r="M35" s="25"/>
      <c r="N35" s="25"/>
      <c r="O35" s="25"/>
    </row>
    <row r="36" spans="1:15" ht="20.25" customHeight="1">
      <c r="A36" s="1282"/>
      <c r="B36" s="4"/>
      <c r="C36" s="4"/>
      <c r="D36" s="25"/>
      <c r="E36" s="25"/>
      <c r="F36" s="25"/>
      <c r="G36" s="25"/>
      <c r="H36" s="25"/>
      <c r="I36" s="25"/>
      <c r="J36" s="25"/>
      <c r="K36" s="25"/>
      <c r="L36" s="25"/>
      <c r="M36" s="25"/>
      <c r="N36" s="25"/>
      <c r="O36" s="25"/>
    </row>
    <row r="37" spans="1:15" ht="20.25" customHeight="1">
      <c r="A37" s="1283"/>
      <c r="B37" s="4"/>
      <c r="C37" s="4"/>
      <c r="D37" s="25"/>
      <c r="E37" s="25"/>
      <c r="F37" s="25"/>
      <c r="G37" s="25"/>
      <c r="H37" s="25"/>
      <c r="I37" s="25"/>
      <c r="J37" s="25"/>
      <c r="K37" s="25"/>
      <c r="L37" s="25"/>
      <c r="M37" s="25"/>
      <c r="N37" s="25"/>
      <c r="O37" s="25"/>
    </row>
    <row r="38" spans="1:15" ht="20.25" customHeight="1">
      <c r="A38" s="1247"/>
      <c r="B38" s="4"/>
      <c r="C38" s="4"/>
      <c r="D38" s="25"/>
      <c r="E38" s="3"/>
      <c r="F38" s="3"/>
      <c r="G38" s="25"/>
      <c r="H38" s="3"/>
      <c r="I38" s="3"/>
      <c r="J38" s="25"/>
      <c r="K38" s="3"/>
      <c r="L38" s="3"/>
      <c r="M38" s="25"/>
      <c r="N38" s="3"/>
      <c r="O38" s="3"/>
    </row>
    <row r="39" spans="1:15" ht="20.25" customHeight="1">
      <c r="A39" s="1249"/>
      <c r="B39" s="4"/>
      <c r="C39" s="4"/>
      <c r="D39" s="25"/>
      <c r="E39" s="3"/>
      <c r="F39" s="3"/>
      <c r="G39" s="25"/>
      <c r="H39" s="3"/>
      <c r="I39" s="3"/>
      <c r="J39" s="25"/>
      <c r="K39" s="3"/>
      <c r="L39" s="3"/>
      <c r="M39" s="25"/>
      <c r="N39" s="3"/>
      <c r="O39" s="3"/>
    </row>
    <row r="40" spans="1:15" ht="20.25" customHeight="1">
      <c r="A40" s="1247"/>
      <c r="B40" s="4"/>
      <c r="C40" s="4"/>
      <c r="D40" s="25"/>
      <c r="E40" s="3"/>
      <c r="F40" s="3"/>
      <c r="G40" s="25"/>
      <c r="H40" s="3"/>
      <c r="I40" s="3"/>
      <c r="J40" s="25"/>
      <c r="K40" s="3"/>
      <c r="L40" s="3"/>
      <c r="M40" s="25"/>
      <c r="N40" s="3"/>
      <c r="O40" s="3"/>
    </row>
    <row r="41" spans="1:15" ht="20.25" customHeight="1">
      <c r="A41" s="1249"/>
      <c r="B41" s="4"/>
      <c r="C41" s="4"/>
      <c r="D41" s="25"/>
      <c r="E41" s="3"/>
      <c r="F41" s="3"/>
      <c r="G41" s="25"/>
      <c r="H41" s="3"/>
      <c r="I41" s="3"/>
      <c r="J41" s="25"/>
      <c r="K41" s="3"/>
      <c r="L41" s="3"/>
      <c r="M41" s="25"/>
      <c r="N41" s="3"/>
      <c r="O41" s="3"/>
    </row>
    <row r="43" spans="1:15">
      <c r="A43" s="2" t="s">
        <v>64</v>
      </c>
    </row>
    <row r="44" spans="1:15" ht="12.75" customHeight="1">
      <c r="A44" s="2"/>
    </row>
    <row r="45" spans="1:15" s="12" customFormat="1" ht="12.75" customHeight="1">
      <c r="A45" s="1282" t="s">
        <v>65</v>
      </c>
      <c r="B45" s="1288" t="s">
        <v>37</v>
      </c>
      <c r="C45" s="1294"/>
      <c r="D45" s="1289"/>
      <c r="E45" s="1282" t="s">
        <v>67</v>
      </c>
      <c r="F45" s="1282" t="s">
        <v>68</v>
      </c>
    </row>
    <row r="46" spans="1:15" s="12" customFormat="1">
      <c r="A46" s="1284"/>
      <c r="B46" s="1282" t="s">
        <v>1427</v>
      </c>
      <c r="C46" s="1288" t="s">
        <v>37</v>
      </c>
      <c r="D46" s="1289"/>
      <c r="E46" s="1284"/>
      <c r="F46" s="1284"/>
    </row>
    <row r="47" spans="1:15" s="12" customFormat="1">
      <c r="A47" s="1283"/>
      <c r="B47" s="1283"/>
      <c r="C47" s="6" t="s">
        <v>69</v>
      </c>
      <c r="D47" s="6" t="s">
        <v>70</v>
      </c>
      <c r="E47" s="1283"/>
      <c r="F47" s="1283"/>
    </row>
    <row r="48" spans="1:15" s="12" customFormat="1" ht="15" customHeight="1">
      <c r="A48" s="23">
        <v>1</v>
      </c>
      <c r="B48" s="23">
        <v>2</v>
      </c>
      <c r="C48" s="23">
        <v>3</v>
      </c>
      <c r="D48" s="23">
        <v>4</v>
      </c>
      <c r="E48" s="23">
        <v>5</v>
      </c>
      <c r="F48" s="23">
        <v>6</v>
      </c>
    </row>
    <row r="49" spans="1:10" ht="20.25" customHeight="1">
      <c r="A49" s="3">
        <v>0</v>
      </c>
      <c r="B49" s="3">
        <v>0</v>
      </c>
      <c r="C49" s="3">
        <v>0</v>
      </c>
      <c r="D49" s="3">
        <v>0</v>
      </c>
      <c r="E49" s="3">
        <v>0</v>
      </c>
      <c r="F49" s="3">
        <v>0</v>
      </c>
    </row>
    <row r="50" spans="1:10" ht="15" customHeight="1">
      <c r="B50" s="872"/>
    </row>
    <row r="51" spans="1:10" ht="15" customHeight="1">
      <c r="A51" s="2" t="s">
        <v>71</v>
      </c>
    </row>
    <row r="52" spans="1:10" ht="15" customHeight="1"/>
    <row r="53" spans="1:10" ht="15" customHeight="1">
      <c r="A53" s="1292" t="s">
        <v>72</v>
      </c>
      <c r="B53" s="1279" t="s">
        <v>73</v>
      </c>
      <c r="C53" s="1280"/>
      <c r="D53" s="1280"/>
      <c r="E53" s="1281"/>
      <c r="F53" s="1279" t="s">
        <v>74</v>
      </c>
      <c r="G53" s="1280"/>
      <c r="H53" s="1280"/>
      <c r="I53" s="1281"/>
    </row>
    <row r="54" spans="1:10" ht="15" customHeight="1">
      <c r="A54" s="1293"/>
      <c r="B54" s="5" t="s">
        <v>69</v>
      </c>
      <c r="C54" s="873" t="s">
        <v>75</v>
      </c>
      <c r="D54" s="4" t="s">
        <v>76</v>
      </c>
      <c r="E54" s="4" t="s">
        <v>77</v>
      </c>
      <c r="F54" s="5" t="s">
        <v>69</v>
      </c>
      <c r="G54" s="5" t="s">
        <v>75</v>
      </c>
      <c r="H54" s="6" t="s">
        <v>76</v>
      </c>
      <c r="I54" s="6" t="s">
        <v>77</v>
      </c>
    </row>
    <row r="55" spans="1:10">
      <c r="A55" s="23">
        <v>1</v>
      </c>
      <c r="B55" s="23">
        <v>2</v>
      </c>
      <c r="C55" s="23">
        <v>3</v>
      </c>
      <c r="D55" s="23">
        <v>4</v>
      </c>
      <c r="E55" s="23">
        <v>5</v>
      </c>
      <c r="F55" s="23">
        <v>6</v>
      </c>
      <c r="G55" s="23">
        <v>7</v>
      </c>
      <c r="H55" s="23">
        <v>8</v>
      </c>
      <c r="I55" s="23">
        <v>9</v>
      </c>
    </row>
    <row r="56" spans="1:10" ht="20.25" customHeight="1">
      <c r="A56" s="3">
        <v>0</v>
      </c>
      <c r="B56" s="3">
        <v>0</v>
      </c>
      <c r="C56" s="3">
        <v>0</v>
      </c>
      <c r="D56" s="3">
        <v>0</v>
      </c>
      <c r="E56" s="3">
        <v>0</v>
      </c>
      <c r="F56" s="3">
        <v>0</v>
      </c>
      <c r="G56" s="3">
        <v>0</v>
      </c>
      <c r="H56" s="3">
        <v>0</v>
      </c>
      <c r="I56" s="3">
        <v>0</v>
      </c>
    </row>
    <row r="57" spans="1:10" ht="15" customHeight="1"/>
    <row r="58" spans="1:10" ht="15" customHeight="1">
      <c r="A58" s="35" t="s">
        <v>1426</v>
      </c>
    </row>
    <row r="59" spans="1:10" ht="15" customHeight="1">
      <c r="A59" s="35" t="s">
        <v>1425</v>
      </c>
    </row>
    <row r="60" spans="1:10" ht="40.5" customHeight="1">
      <c r="A60" s="4" t="s">
        <v>41</v>
      </c>
      <c r="B60" s="4" t="s">
        <v>82</v>
      </c>
      <c r="C60" s="1286" t="s">
        <v>1424</v>
      </c>
      <c r="D60" s="1287"/>
      <c r="E60" s="1286" t="s">
        <v>1423</v>
      </c>
      <c r="F60" s="1287"/>
      <c r="H60" s="21"/>
    </row>
    <row r="61" spans="1:10">
      <c r="A61" s="4"/>
      <c r="B61" s="4"/>
      <c r="C61" s="37" t="s">
        <v>1</v>
      </c>
      <c r="D61" s="37" t="s">
        <v>1422</v>
      </c>
      <c r="E61" s="37" t="s">
        <v>1</v>
      </c>
      <c r="F61" s="37" t="s">
        <v>1422</v>
      </c>
    </row>
    <row r="62" spans="1:10" ht="20.25" customHeight="1">
      <c r="A62" s="23" t="s">
        <v>2</v>
      </c>
      <c r="B62" s="23" t="s">
        <v>3</v>
      </c>
      <c r="C62" s="37">
        <v>1</v>
      </c>
      <c r="D62" s="37">
        <v>2</v>
      </c>
      <c r="E62" s="37">
        <v>3</v>
      </c>
      <c r="F62" s="37">
        <v>4</v>
      </c>
    </row>
    <row r="63" spans="1:10" ht="20.25" customHeight="1">
      <c r="A63" s="38" t="s">
        <v>1421</v>
      </c>
      <c r="B63" s="19">
        <v>1</v>
      </c>
      <c r="C63" s="8">
        <v>0</v>
      </c>
      <c r="D63" s="8">
        <v>0</v>
      </c>
      <c r="E63" s="512">
        <v>0</v>
      </c>
      <c r="F63" s="512">
        <v>0</v>
      </c>
      <c r="G63" s="801" t="str">
        <f t="shared" ref="G63:H65" si="33">IF(OR(C63&lt;(E63),(AND(C63=0,E63=0))),"OK","Err")</f>
        <v>OK</v>
      </c>
      <c r="H63" s="801" t="str">
        <f t="shared" si="33"/>
        <v>OK</v>
      </c>
      <c r="I63" s="801" t="str">
        <f>IF(OR(C63&gt;(D63),(AND(C63=0,D63=0))),"OK","Err")</f>
        <v>OK</v>
      </c>
      <c r="J63" s="801" t="str">
        <f>IF(OR(E63&gt;(F63),(AND(E63=0,F63=0))),"OK","Err")</f>
        <v>OK</v>
      </c>
    </row>
    <row r="64" spans="1:10" ht="20.25" customHeight="1">
      <c r="A64" s="11" t="s">
        <v>1420</v>
      </c>
      <c r="B64" s="24">
        <v>2</v>
      </c>
      <c r="C64" s="8">
        <v>0</v>
      </c>
      <c r="D64" s="8">
        <v>0</v>
      </c>
      <c r="E64" s="8">
        <v>0</v>
      </c>
      <c r="F64" s="8">
        <v>0</v>
      </c>
      <c r="G64" s="801" t="str">
        <f t="shared" si="33"/>
        <v>OK</v>
      </c>
      <c r="H64" s="801" t="str">
        <f t="shared" si="33"/>
        <v>OK</v>
      </c>
      <c r="I64" s="801" t="str">
        <f>IF(C64=D64,"OK","Err")</f>
        <v>OK</v>
      </c>
      <c r="J64" s="801" t="str">
        <f>IF(E64=F64,"OK","Err")</f>
        <v>OK</v>
      </c>
    </row>
    <row r="65" spans="1:10" ht="20.25" customHeight="1">
      <c r="A65" s="11" t="s">
        <v>1419</v>
      </c>
      <c r="B65" s="24">
        <v>3</v>
      </c>
      <c r="C65" s="8">
        <v>0</v>
      </c>
      <c r="D65" s="8">
        <v>0</v>
      </c>
      <c r="E65" s="8">
        <v>0</v>
      </c>
      <c r="F65" s="8">
        <v>0</v>
      </c>
      <c r="G65" s="801" t="str">
        <f t="shared" si="33"/>
        <v>OK</v>
      </c>
      <c r="H65" s="801" t="str">
        <f t="shared" si="33"/>
        <v>OK</v>
      </c>
      <c r="I65" s="801" t="str">
        <f>IF(OR(C65&gt;(D65),(AND(C65=0,D65=0))),"OK","Err")</f>
        <v>OK</v>
      </c>
      <c r="J65" s="801" t="str">
        <f>IF(OR(E65&gt;(F65),(AND(E65=0,F65=0))),"OK","Err")</f>
        <v>OK</v>
      </c>
    </row>
    <row r="66" spans="1:10" ht="20.25" customHeight="1">
      <c r="A66" s="11" t="s">
        <v>1418</v>
      </c>
      <c r="B66" s="24">
        <v>4</v>
      </c>
      <c r="C66" s="8">
        <v>0</v>
      </c>
      <c r="D66" s="955">
        <v>0</v>
      </c>
      <c r="E66" s="8">
        <v>0</v>
      </c>
      <c r="F66" s="955">
        <v>0</v>
      </c>
      <c r="G66" s="801" t="str">
        <f t="shared" ref="G66:G73" si="34">IF(OR(C66&lt;(E66),(AND(C66=0,E66=0))),"OK","Err")</f>
        <v>OK</v>
      </c>
      <c r="H66" s="21"/>
      <c r="I66" s="21"/>
      <c r="J66" s="21"/>
    </row>
    <row r="67" spans="1:10" ht="20.25" customHeight="1">
      <c r="A67" s="11" t="s">
        <v>1417</v>
      </c>
      <c r="B67" s="24">
        <v>5</v>
      </c>
      <c r="C67" s="8">
        <v>0</v>
      </c>
      <c r="D67" s="8">
        <v>0</v>
      </c>
      <c r="E67" s="8">
        <v>0</v>
      </c>
      <c r="F67" s="8">
        <v>0</v>
      </c>
      <c r="G67" s="801" t="str">
        <f t="shared" si="34"/>
        <v>OK</v>
      </c>
      <c r="H67" s="801" t="str">
        <f t="shared" ref="H67:H73" si="35">IF(OR(D67&lt;(F67),(AND(D67=0,F67=0))),"OK","Err")</f>
        <v>OK</v>
      </c>
      <c r="I67" s="801" t="str">
        <f>IF(C67=D67,"OK","Err")</f>
        <v>OK</v>
      </c>
      <c r="J67" s="801" t="str">
        <f>IF(E67=F67,"OK","Err")</f>
        <v>OK</v>
      </c>
    </row>
    <row r="68" spans="1:10" ht="20.25" customHeight="1">
      <c r="A68" s="11" t="s">
        <v>1416</v>
      </c>
      <c r="B68" s="24">
        <v>6</v>
      </c>
      <c r="C68" s="8">
        <v>0</v>
      </c>
      <c r="D68" s="8">
        <v>0</v>
      </c>
      <c r="E68" s="8">
        <v>0</v>
      </c>
      <c r="F68" s="8">
        <v>0</v>
      </c>
      <c r="G68" s="801" t="str">
        <f t="shared" si="34"/>
        <v>OK</v>
      </c>
      <c r="H68" s="801" t="str">
        <f t="shared" si="35"/>
        <v>OK</v>
      </c>
      <c r="I68" s="801" t="str">
        <f t="shared" ref="I68:I73" si="36">IF(OR(C68&gt;(D68),(AND(C68=0,D68=0))),"OK","Err")</f>
        <v>OK</v>
      </c>
      <c r="J68" s="801" t="str">
        <f t="shared" ref="J68:J73" si="37">IF(OR(E68&gt;(F68),(AND(E68=0,F68=0))),"OK","Err")</f>
        <v>OK</v>
      </c>
    </row>
    <row r="69" spans="1:10" ht="20.25" customHeight="1">
      <c r="A69" s="11" t="s">
        <v>1415</v>
      </c>
      <c r="B69" s="24">
        <v>7</v>
      </c>
      <c r="C69" s="8">
        <v>0</v>
      </c>
      <c r="D69" s="8">
        <v>0</v>
      </c>
      <c r="E69" s="8">
        <v>0</v>
      </c>
      <c r="F69" s="8">
        <v>0</v>
      </c>
      <c r="G69" s="801" t="str">
        <f t="shared" si="34"/>
        <v>OK</v>
      </c>
      <c r="H69" s="801" t="str">
        <f t="shared" si="35"/>
        <v>OK</v>
      </c>
      <c r="I69" s="801" t="str">
        <f t="shared" si="36"/>
        <v>OK</v>
      </c>
      <c r="J69" s="801" t="str">
        <f t="shared" si="37"/>
        <v>OK</v>
      </c>
    </row>
    <row r="70" spans="1:10" ht="20.25" customHeight="1">
      <c r="A70" s="11" t="s">
        <v>1414</v>
      </c>
      <c r="B70" s="24">
        <v>8</v>
      </c>
      <c r="C70" s="8">
        <v>0</v>
      </c>
      <c r="D70" s="8">
        <v>0</v>
      </c>
      <c r="E70" s="8">
        <v>0</v>
      </c>
      <c r="F70" s="8">
        <v>0</v>
      </c>
      <c r="G70" s="801" t="str">
        <f t="shared" si="34"/>
        <v>OK</v>
      </c>
      <c r="H70" s="801" t="str">
        <f t="shared" si="35"/>
        <v>OK</v>
      </c>
      <c r="I70" s="801" t="str">
        <f t="shared" si="36"/>
        <v>OK</v>
      </c>
      <c r="J70" s="801" t="str">
        <f t="shared" si="37"/>
        <v>OK</v>
      </c>
    </row>
    <row r="71" spans="1:10" ht="20.25" customHeight="1">
      <c r="A71" s="11" t="s">
        <v>1413</v>
      </c>
      <c r="B71" s="24">
        <v>9</v>
      </c>
      <c r="C71" s="8">
        <v>0</v>
      </c>
      <c r="D71" s="8">
        <v>0</v>
      </c>
      <c r="E71" s="8">
        <v>0</v>
      </c>
      <c r="F71" s="875">
        <v>0</v>
      </c>
      <c r="G71" s="801" t="str">
        <f t="shared" si="34"/>
        <v>OK</v>
      </c>
      <c r="H71" s="801" t="str">
        <f t="shared" si="35"/>
        <v>OK</v>
      </c>
      <c r="I71" s="801" t="str">
        <f t="shared" si="36"/>
        <v>OK</v>
      </c>
      <c r="J71" s="801" t="str">
        <f t="shared" si="37"/>
        <v>OK</v>
      </c>
    </row>
    <row r="72" spans="1:10" ht="20.25" customHeight="1">
      <c r="A72" s="11" t="s">
        <v>1412</v>
      </c>
      <c r="B72" s="24">
        <v>10</v>
      </c>
      <c r="C72" s="8">
        <v>0</v>
      </c>
      <c r="D72" s="8">
        <v>0</v>
      </c>
      <c r="E72" s="8">
        <v>0</v>
      </c>
      <c r="F72" s="8">
        <v>0</v>
      </c>
      <c r="G72" s="801" t="str">
        <f t="shared" si="34"/>
        <v>OK</v>
      </c>
      <c r="H72" s="801" t="str">
        <f t="shared" si="35"/>
        <v>OK</v>
      </c>
      <c r="I72" s="801" t="str">
        <f t="shared" si="36"/>
        <v>OK</v>
      </c>
      <c r="J72" s="801" t="str">
        <f t="shared" si="37"/>
        <v>OK</v>
      </c>
    </row>
    <row r="73" spans="1:10" ht="20.25" customHeight="1">
      <c r="A73" s="11" t="s">
        <v>1411</v>
      </c>
      <c r="B73" s="24">
        <v>11</v>
      </c>
      <c r="C73" s="8">
        <v>0</v>
      </c>
      <c r="D73" s="8">
        <v>0</v>
      </c>
      <c r="E73" s="8">
        <v>0</v>
      </c>
      <c r="F73" s="8">
        <v>0</v>
      </c>
      <c r="G73" s="801" t="str">
        <f t="shared" si="34"/>
        <v>OK</v>
      </c>
      <c r="H73" s="801" t="str">
        <f t="shared" si="35"/>
        <v>OK</v>
      </c>
      <c r="I73" s="801" t="str">
        <f t="shared" si="36"/>
        <v>OK</v>
      </c>
      <c r="J73" s="801" t="str">
        <f t="shared" si="37"/>
        <v>OK</v>
      </c>
    </row>
    <row r="74" spans="1:10">
      <c r="C74" s="801" t="str">
        <f>IF(OR(C63&gt;SUM(C64:C73),(AND(C63=0,SUM(C64:C73)=0))),"OK","Err")</f>
        <v>OK</v>
      </c>
      <c r="D74" s="801" t="str">
        <f>IF(OR(D63&gt;SUM(D64:D73),(AND(D63=0,SUM(D64:D73)=0))),"OK","Err")</f>
        <v>OK</v>
      </c>
      <c r="E74" s="801" t="str">
        <f>IF(OR(E63&gt;SUM(E64:E73),(AND(E63=0,SUM(E64:E73)=0))),"OK","Err")</f>
        <v>OK</v>
      </c>
      <c r="F74" s="801" t="str">
        <f>IF(OR(F63&gt;SUM(F64:F73),(AND(F63=0,SUM(F64:F73)=0))),"OK","Err")</f>
        <v>OK</v>
      </c>
      <c r="G74" s="40"/>
      <c r="H74" s="40"/>
      <c r="I74" s="40"/>
      <c r="J74" s="40"/>
    </row>
    <row r="75" spans="1:10">
      <c r="A75" s="35" t="s">
        <v>1410</v>
      </c>
    </row>
    <row r="77" spans="1:10" ht="27.6">
      <c r="A77" s="1250" t="s">
        <v>41</v>
      </c>
      <c r="B77" s="1252"/>
      <c r="C77" s="4" t="s">
        <v>82</v>
      </c>
      <c r="D77" s="16" t="s">
        <v>1409</v>
      </c>
      <c r="E77" s="893" t="s">
        <v>1408</v>
      </c>
      <c r="F77" s="877"/>
    </row>
    <row r="78" spans="1:10">
      <c r="A78" s="1279" t="s">
        <v>2</v>
      </c>
      <c r="B78" s="1281"/>
      <c r="C78" s="23" t="s">
        <v>3</v>
      </c>
      <c r="D78" s="23">
        <v>1</v>
      </c>
      <c r="E78" s="879">
        <v>2</v>
      </c>
      <c r="F78" s="877"/>
    </row>
    <row r="79" spans="1:10" ht="20.25" customHeight="1">
      <c r="A79" s="1290" t="s">
        <v>1407</v>
      </c>
      <c r="B79" s="1291"/>
      <c r="C79" s="4">
        <v>1</v>
      </c>
      <c r="D79" s="25">
        <v>0</v>
      </c>
      <c r="E79" s="25">
        <v>0</v>
      </c>
      <c r="F79" s="34"/>
    </row>
    <row r="80" spans="1:10" ht="20.25" customHeight="1">
      <c r="A80" s="1297" t="s">
        <v>1406</v>
      </c>
      <c r="B80" s="1298"/>
      <c r="C80" s="4">
        <v>2</v>
      </c>
      <c r="D80" s="25">
        <v>0</v>
      </c>
      <c r="E80" s="25">
        <v>0</v>
      </c>
      <c r="F80" s="801" t="str">
        <f>IF(OR(D79&gt;(D80),(AND(D79=0,D80=0))),"OK","Err")</f>
        <v>OK</v>
      </c>
      <c r="G80" s="801" t="str">
        <f>IF(OR(E79&gt;(E80),(AND(E79=0,E80=0))),"OK","Err")</f>
        <v>OK</v>
      </c>
    </row>
    <row r="81" spans="1:9" ht="20.25" customHeight="1">
      <c r="A81" s="1295" t="s">
        <v>1405</v>
      </c>
      <c r="B81" s="1296"/>
      <c r="C81" s="4">
        <v>3</v>
      </c>
      <c r="D81" s="25">
        <v>0</v>
      </c>
      <c r="E81" s="25">
        <v>0</v>
      </c>
      <c r="F81" s="801" t="str">
        <f>IF(OR(D80&gt;SUM(D81:D84),(AND(D80=0,SUM(D81:D84)=0))),"OK","Err")</f>
        <v>OK</v>
      </c>
      <c r="G81" s="801" t="str">
        <f>IF(OR(E80&gt;SUM(E81:E84),(AND(E80=0,SUM(E81:E84)=0))),"OK","Err")</f>
        <v>OK</v>
      </c>
    </row>
    <row r="82" spans="1:9" ht="20.25" customHeight="1">
      <c r="A82" s="1295" t="s">
        <v>1404</v>
      </c>
      <c r="B82" s="1296"/>
      <c r="C82" s="4">
        <v>4</v>
      </c>
      <c r="D82" s="25">
        <v>0</v>
      </c>
      <c r="E82" s="25">
        <v>0</v>
      </c>
      <c r="F82" s="34"/>
    </row>
    <row r="83" spans="1:9" ht="20.25" customHeight="1">
      <c r="A83" s="1295" t="s">
        <v>1403</v>
      </c>
      <c r="B83" s="1296"/>
      <c r="C83" s="4">
        <v>5</v>
      </c>
      <c r="D83" s="25">
        <v>0</v>
      </c>
      <c r="E83" s="25">
        <v>0</v>
      </c>
      <c r="F83" s="34"/>
    </row>
    <row r="84" spans="1:9" ht="20.25" customHeight="1">
      <c r="A84" s="1295" t="s">
        <v>1402</v>
      </c>
      <c r="B84" s="1296"/>
      <c r="C84" s="4">
        <v>6</v>
      </c>
      <c r="D84" s="25">
        <v>0</v>
      </c>
      <c r="E84" s="25">
        <v>0</v>
      </c>
      <c r="F84" s="34"/>
    </row>
    <row r="86" spans="1:9">
      <c r="A86" s="2" t="s">
        <v>78</v>
      </c>
      <c r="C86" s="878"/>
      <c r="D86" s="878"/>
      <c r="F86" s="878"/>
    </row>
    <row r="87" spans="1:9">
      <c r="A87" s="2"/>
    </row>
    <row r="88" spans="1:9">
      <c r="A88" s="2" t="s">
        <v>79</v>
      </c>
      <c r="E88" s="2" t="s">
        <v>80</v>
      </c>
      <c r="G88" s="2" t="s">
        <v>81</v>
      </c>
    </row>
    <row r="90" spans="1:9" ht="15" customHeight="1">
      <c r="A90" s="1247" t="s">
        <v>41</v>
      </c>
      <c r="B90" s="1247" t="s">
        <v>82</v>
      </c>
      <c r="C90" s="1250" t="s">
        <v>83</v>
      </c>
      <c r="D90" s="1252"/>
      <c r="E90" s="1247" t="s">
        <v>84</v>
      </c>
      <c r="F90" s="1247" t="s">
        <v>85</v>
      </c>
      <c r="G90" s="1247" t="s">
        <v>86</v>
      </c>
      <c r="H90" s="1247" t="s">
        <v>87</v>
      </c>
    </row>
    <row r="91" spans="1:9">
      <c r="A91" s="1249"/>
      <c r="B91" s="1249"/>
      <c r="C91" s="4" t="s">
        <v>88</v>
      </c>
      <c r="D91" s="16" t="s">
        <v>89</v>
      </c>
      <c r="E91" s="1249"/>
      <c r="F91" s="1249"/>
      <c r="G91" s="1249"/>
      <c r="H91" s="1249"/>
    </row>
    <row r="92" spans="1:9">
      <c r="A92" s="23" t="s">
        <v>2</v>
      </c>
      <c r="B92" s="23" t="s">
        <v>3</v>
      </c>
      <c r="C92" s="879">
        <v>1</v>
      </c>
      <c r="D92" s="879">
        <v>2</v>
      </c>
      <c r="E92" s="23">
        <v>1</v>
      </c>
      <c r="F92" s="879">
        <v>2</v>
      </c>
      <c r="G92" s="23">
        <v>5</v>
      </c>
      <c r="H92" s="23">
        <v>6</v>
      </c>
    </row>
    <row r="93" spans="1:9" ht="20.25" customHeight="1">
      <c r="A93" s="11" t="s">
        <v>22</v>
      </c>
      <c r="B93" s="4">
        <v>1</v>
      </c>
      <c r="C93" s="786">
        <f t="shared" ref="C93:H93" si="38">+C94+C95</f>
        <v>0</v>
      </c>
      <c r="D93" s="786">
        <f t="shared" si="38"/>
        <v>0</v>
      </c>
      <c r="E93" s="786">
        <f t="shared" si="38"/>
        <v>0</v>
      </c>
      <c r="F93" s="786">
        <f t="shared" si="38"/>
        <v>0</v>
      </c>
      <c r="G93" s="786">
        <f t="shared" si="38"/>
        <v>0</v>
      </c>
      <c r="H93" s="786">
        <f t="shared" si="38"/>
        <v>0</v>
      </c>
    </row>
    <row r="94" spans="1:9" ht="20.25" customHeight="1">
      <c r="A94" s="11" t="s">
        <v>90</v>
      </c>
      <c r="B94" s="4">
        <v>2</v>
      </c>
      <c r="C94" s="3">
        <v>0</v>
      </c>
      <c r="D94" s="3">
        <v>0</v>
      </c>
      <c r="E94" s="3">
        <v>0</v>
      </c>
      <c r="F94" s="3">
        <v>0</v>
      </c>
      <c r="G94" s="3">
        <v>0</v>
      </c>
      <c r="H94" s="3">
        <v>0</v>
      </c>
      <c r="I94" s="36"/>
    </row>
    <row r="95" spans="1:9" ht="20.25" customHeight="1">
      <c r="A95" s="11" t="s">
        <v>91</v>
      </c>
      <c r="B95" s="4">
        <v>3</v>
      </c>
      <c r="C95" s="3">
        <v>0</v>
      </c>
      <c r="D95" s="3">
        <v>0</v>
      </c>
      <c r="E95" s="3">
        <v>0</v>
      </c>
      <c r="F95" s="3">
        <v>0</v>
      </c>
      <c r="G95" s="3">
        <v>0</v>
      </c>
      <c r="H95" s="3">
        <v>0</v>
      </c>
      <c r="I95" s="36"/>
    </row>
    <row r="97" spans="1:11">
      <c r="A97" s="2" t="s">
        <v>92</v>
      </c>
    </row>
    <row r="99" spans="1:11" ht="41.4">
      <c r="A99" s="4" t="s">
        <v>41</v>
      </c>
      <c r="B99" s="4" t="s">
        <v>82</v>
      </c>
      <c r="C99" s="4" t="s">
        <v>93</v>
      </c>
      <c r="D99" s="16" t="s">
        <v>94</v>
      </c>
      <c r="E99" s="16" t="s">
        <v>95</v>
      </c>
      <c r="F99" s="4" t="s">
        <v>96</v>
      </c>
      <c r="G99" s="16" t="s">
        <v>97</v>
      </c>
      <c r="H99" s="16" t="s">
        <v>98</v>
      </c>
      <c r="I99" s="16" t="s">
        <v>99</v>
      </c>
      <c r="J99" s="4" t="s">
        <v>100</v>
      </c>
      <c r="K99" s="34"/>
    </row>
    <row r="100" spans="1:11">
      <c r="A100" s="23" t="s">
        <v>2</v>
      </c>
      <c r="B100" s="23" t="s">
        <v>3</v>
      </c>
      <c r="C100" s="23">
        <v>1</v>
      </c>
      <c r="D100" s="23">
        <v>2</v>
      </c>
      <c r="E100" s="23">
        <v>3</v>
      </c>
      <c r="F100" s="23">
        <v>4</v>
      </c>
      <c r="G100" s="23">
        <v>5</v>
      </c>
      <c r="H100" s="23">
        <v>6</v>
      </c>
      <c r="I100" s="23">
        <v>7</v>
      </c>
      <c r="J100" s="23">
        <v>8</v>
      </c>
      <c r="K100" s="34"/>
    </row>
    <row r="101" spans="1:11">
      <c r="A101" s="11" t="s">
        <v>22</v>
      </c>
      <c r="B101" s="4">
        <v>1</v>
      </c>
      <c r="C101" s="786">
        <f t="shared" ref="C101:J101" si="39">+C102+C103</f>
        <v>0</v>
      </c>
      <c r="D101" s="786">
        <f t="shared" si="39"/>
        <v>0</v>
      </c>
      <c r="E101" s="786">
        <f t="shared" si="39"/>
        <v>0</v>
      </c>
      <c r="F101" s="786">
        <f t="shared" si="39"/>
        <v>0</v>
      </c>
      <c r="G101" s="786">
        <f t="shared" si="39"/>
        <v>0</v>
      </c>
      <c r="H101" s="786">
        <f t="shared" si="39"/>
        <v>0</v>
      </c>
      <c r="I101" s="786">
        <f t="shared" si="39"/>
        <v>0</v>
      </c>
      <c r="J101" s="786">
        <f t="shared" si="39"/>
        <v>0</v>
      </c>
      <c r="K101" s="34"/>
    </row>
    <row r="102" spans="1:11" ht="20.25" customHeight="1">
      <c r="A102" s="11" t="s">
        <v>90</v>
      </c>
      <c r="B102" s="4">
        <v>2</v>
      </c>
      <c r="C102" s="3">
        <v>0</v>
      </c>
      <c r="D102" s="3">
        <v>0</v>
      </c>
      <c r="E102" s="3">
        <v>0</v>
      </c>
      <c r="F102" s="3">
        <v>0</v>
      </c>
      <c r="G102" s="3">
        <v>0</v>
      </c>
      <c r="H102" s="3">
        <v>0</v>
      </c>
      <c r="I102" s="3">
        <v>0</v>
      </c>
      <c r="J102" s="3">
        <v>0</v>
      </c>
      <c r="K102" s="34"/>
    </row>
    <row r="103" spans="1:11" ht="20.25" customHeight="1">
      <c r="A103" s="11" t="s">
        <v>91</v>
      </c>
      <c r="B103" s="4">
        <v>3</v>
      </c>
      <c r="C103" s="3">
        <v>0</v>
      </c>
      <c r="D103" s="3">
        <v>0</v>
      </c>
      <c r="E103" s="3">
        <v>0</v>
      </c>
      <c r="F103" s="3">
        <v>0</v>
      </c>
      <c r="G103" s="3">
        <v>0</v>
      </c>
      <c r="H103" s="3">
        <v>0</v>
      </c>
      <c r="I103" s="3">
        <v>0</v>
      </c>
      <c r="J103" s="3">
        <v>0</v>
      </c>
      <c r="K103" s="34"/>
    </row>
    <row r="104" spans="1:11">
      <c r="A104" s="12"/>
    </row>
    <row r="105" spans="1:11">
      <c r="A105" s="2"/>
    </row>
    <row r="106" spans="1:11">
      <c r="A106" s="15"/>
    </row>
    <row r="107" spans="1:11">
      <c r="A107" s="1282"/>
      <c r="B107" s="1247"/>
      <c r="C107" s="1282"/>
      <c r="D107" s="6"/>
      <c r="E107" s="6"/>
      <c r="F107" s="9"/>
      <c r="G107" s="24"/>
    </row>
    <row r="108" spans="1:11">
      <c r="A108" s="1283"/>
      <c r="B108" s="1249"/>
      <c r="C108" s="1283"/>
      <c r="D108" s="64"/>
      <c r="E108" s="64"/>
      <c r="F108" s="4"/>
      <c r="G108" s="4"/>
    </row>
    <row r="109" spans="1:11">
      <c r="A109" s="23"/>
      <c r="B109" s="23"/>
      <c r="C109" s="23"/>
      <c r="D109" s="23"/>
      <c r="E109" s="23"/>
      <c r="F109" s="23"/>
      <c r="G109" s="23"/>
    </row>
    <row r="110" spans="1:11">
      <c r="A110" s="11"/>
      <c r="B110" s="4"/>
      <c r="C110" s="3"/>
      <c r="D110" s="3"/>
      <c r="E110" s="3"/>
      <c r="F110" s="3"/>
      <c r="G110" s="3"/>
    </row>
    <row r="111" spans="1:11" ht="20.25" customHeight="1">
      <c r="A111" s="11"/>
      <c r="B111" s="4"/>
      <c r="C111" s="511"/>
      <c r="D111" s="3"/>
      <c r="E111" s="3"/>
      <c r="F111" s="3"/>
      <c r="G111" s="3"/>
      <c r="H111" s="36"/>
    </row>
    <row r="112" spans="1:11" ht="20.25" customHeight="1">
      <c r="A112" s="11"/>
      <c r="B112" s="4"/>
      <c r="C112" s="511"/>
      <c r="D112" s="3"/>
      <c r="E112" s="3"/>
      <c r="F112" s="3"/>
      <c r="G112" s="3"/>
      <c r="H112" s="36"/>
    </row>
    <row r="113" spans="1:9">
      <c r="A113" s="12"/>
    </row>
    <row r="115" spans="1:9">
      <c r="C115" s="878"/>
      <c r="F115" s="36"/>
    </row>
    <row r="117" spans="1:9">
      <c r="A117" s="12"/>
    </row>
    <row r="122" spans="1:9">
      <c r="C122" s="878"/>
      <c r="D122" s="878"/>
      <c r="E122" s="878"/>
      <c r="F122" s="878"/>
      <c r="G122" s="878"/>
      <c r="H122" s="878"/>
      <c r="I122" s="878"/>
    </row>
    <row r="130" spans="8:9">
      <c r="H130" s="878"/>
    </row>
    <row r="136" spans="8:9">
      <c r="H136" s="878"/>
    </row>
    <row r="139" spans="8:9">
      <c r="H139" s="878"/>
    </row>
    <row r="140" spans="8:9">
      <c r="H140" s="878"/>
      <c r="I140" s="878"/>
    </row>
    <row r="144" spans="8:9">
      <c r="H144" s="878"/>
    </row>
    <row r="145" spans="8:9">
      <c r="H145" s="878"/>
      <c r="I145" s="878"/>
    </row>
    <row r="148" spans="8:9">
      <c r="H148" s="878"/>
    </row>
    <row r="169" spans="3:14">
      <c r="C169" s="878"/>
      <c r="D169" s="878"/>
      <c r="E169" s="878"/>
      <c r="F169" s="878"/>
      <c r="G169" s="878"/>
      <c r="L169" s="878"/>
    </row>
    <row r="170" spans="3:14">
      <c r="C170" s="878"/>
      <c r="D170" s="878"/>
      <c r="E170" s="878"/>
      <c r="L170" s="878"/>
    </row>
    <row r="171" spans="3:14">
      <c r="C171" s="878"/>
      <c r="D171" s="878"/>
      <c r="E171" s="878"/>
      <c r="L171" s="878"/>
    </row>
    <row r="172" spans="3:14">
      <c r="C172" s="878"/>
      <c r="D172" s="878"/>
      <c r="E172" s="878"/>
      <c r="L172" s="878"/>
    </row>
    <row r="173" spans="3:14">
      <c r="C173" s="878"/>
      <c r="L173" s="878"/>
    </row>
    <row r="174" spans="3:14">
      <c r="C174" s="878"/>
      <c r="L174" s="878"/>
      <c r="M174" s="878"/>
      <c r="N174" s="878"/>
    </row>
    <row r="175" spans="3:14">
      <c r="C175" s="878"/>
      <c r="L175" s="878"/>
      <c r="M175" s="878"/>
      <c r="N175" s="878"/>
    </row>
    <row r="176" spans="3:14">
      <c r="C176" s="878"/>
      <c r="L176" s="878"/>
      <c r="M176" s="878"/>
      <c r="N176" s="878"/>
    </row>
    <row r="177" spans="3:14">
      <c r="C177" s="878"/>
      <c r="L177" s="878"/>
      <c r="M177" s="878"/>
      <c r="N177" s="878"/>
    </row>
    <row r="178" spans="3:14">
      <c r="C178" s="878"/>
      <c r="L178" s="878"/>
    </row>
    <row r="179" spans="3:14">
      <c r="C179" s="878"/>
      <c r="L179" s="878"/>
    </row>
    <row r="180" spans="3:14">
      <c r="C180" s="878"/>
      <c r="D180" s="878"/>
      <c r="E180" s="878"/>
      <c r="L180" s="878"/>
    </row>
    <row r="181" spans="3:14">
      <c r="C181" s="878"/>
      <c r="L181" s="878"/>
    </row>
    <row r="182" spans="3:14">
      <c r="C182" s="878"/>
      <c r="D182" s="878"/>
      <c r="E182" s="878"/>
      <c r="L182" s="878"/>
    </row>
    <row r="183" spans="3:14">
      <c r="C183" s="878"/>
      <c r="L183" s="878"/>
    </row>
    <row r="184" spans="3:14">
      <c r="C184" s="878"/>
      <c r="L184" s="878"/>
    </row>
    <row r="185" spans="3:14">
      <c r="C185" s="878"/>
      <c r="L185" s="878"/>
    </row>
    <row r="186" spans="3:14">
      <c r="C186" s="878"/>
      <c r="L186" s="878"/>
    </row>
    <row r="187" spans="3:14">
      <c r="C187" s="878"/>
      <c r="L187" s="878"/>
    </row>
    <row r="188" spans="3:14">
      <c r="C188" s="878"/>
      <c r="L188" s="878"/>
    </row>
    <row r="189" spans="3:14">
      <c r="C189" s="878"/>
      <c r="L189" s="878"/>
    </row>
    <row r="195" spans="3:10">
      <c r="C195" s="878"/>
      <c r="D195" s="878"/>
      <c r="E195" s="878"/>
      <c r="F195" s="878"/>
      <c r="G195" s="878"/>
      <c r="H195" s="878"/>
      <c r="I195" s="878"/>
      <c r="J195" s="878"/>
    </row>
    <row r="215" spans="3:10">
      <c r="C215" s="878"/>
      <c r="D215" s="878"/>
      <c r="E215" s="878"/>
      <c r="F215" s="878"/>
      <c r="G215" s="878"/>
      <c r="H215" s="878"/>
      <c r="I215" s="878"/>
      <c r="J215" s="878"/>
    </row>
    <row r="239" spans="5:18">
      <c r="E239" s="878"/>
      <c r="F239" s="878"/>
      <c r="G239" s="878"/>
      <c r="H239" s="878"/>
      <c r="I239" s="878"/>
      <c r="J239" s="878"/>
      <c r="K239" s="878"/>
      <c r="L239" s="878"/>
      <c r="M239" s="878"/>
      <c r="N239" s="878"/>
      <c r="O239" s="878"/>
      <c r="P239" s="878"/>
      <c r="Q239" s="878"/>
      <c r="R239" s="878"/>
    </row>
    <row r="240" spans="5:18">
      <c r="E240" s="878"/>
      <c r="F240" s="878"/>
      <c r="G240" s="878"/>
      <c r="H240" s="878"/>
      <c r="I240" s="878"/>
      <c r="J240" s="878"/>
      <c r="K240" s="878"/>
      <c r="L240" s="878"/>
      <c r="M240" s="878"/>
      <c r="N240" s="878"/>
      <c r="O240" s="878"/>
      <c r="P240" s="878"/>
      <c r="Q240" s="878"/>
      <c r="R240" s="878"/>
    </row>
    <row r="241" spans="5:18">
      <c r="E241" s="878"/>
      <c r="F241" s="878"/>
      <c r="G241" s="878"/>
      <c r="H241" s="878"/>
      <c r="I241" s="878"/>
      <c r="J241" s="878"/>
      <c r="K241" s="878"/>
      <c r="L241" s="878"/>
      <c r="M241" s="878"/>
      <c r="N241" s="878"/>
      <c r="O241" s="878"/>
      <c r="P241" s="878"/>
      <c r="Q241" s="878"/>
      <c r="R241" s="878"/>
    </row>
    <row r="242" spans="5:18">
      <c r="E242" s="878"/>
      <c r="F242" s="878"/>
      <c r="G242" s="878"/>
      <c r="H242" s="878"/>
      <c r="I242" s="878"/>
      <c r="J242" s="878"/>
      <c r="K242" s="878"/>
      <c r="L242" s="878"/>
      <c r="M242" s="878"/>
      <c r="N242" s="878"/>
      <c r="O242" s="878"/>
      <c r="P242" s="878"/>
      <c r="Q242" s="878"/>
      <c r="R242" s="878"/>
    </row>
    <row r="243" spans="5:18">
      <c r="E243" s="878"/>
      <c r="F243" s="878"/>
      <c r="G243" s="878"/>
      <c r="H243" s="878"/>
      <c r="I243" s="878"/>
      <c r="J243" s="878"/>
      <c r="K243" s="878"/>
      <c r="L243" s="878"/>
      <c r="M243" s="878"/>
      <c r="N243" s="878"/>
      <c r="O243" s="878"/>
      <c r="P243" s="878"/>
      <c r="Q243" s="878"/>
      <c r="R243" s="878"/>
    </row>
    <row r="244" spans="5:18">
      <c r="E244" s="878"/>
      <c r="F244" s="878"/>
      <c r="G244" s="878"/>
      <c r="H244" s="878"/>
      <c r="I244" s="878"/>
      <c r="J244" s="878"/>
      <c r="K244" s="878"/>
      <c r="L244" s="878"/>
      <c r="M244" s="878"/>
      <c r="N244" s="878"/>
      <c r="O244" s="878"/>
      <c r="P244" s="878"/>
      <c r="Q244" s="878"/>
      <c r="R244" s="878"/>
    </row>
    <row r="245" spans="5:18">
      <c r="E245" s="878"/>
      <c r="F245" s="878"/>
      <c r="G245" s="878"/>
      <c r="H245" s="878"/>
      <c r="I245" s="878"/>
      <c r="J245" s="878"/>
      <c r="K245" s="878"/>
      <c r="L245" s="878"/>
      <c r="M245" s="878"/>
      <c r="N245" s="878"/>
      <c r="O245" s="878"/>
      <c r="P245" s="878"/>
      <c r="Q245" s="878"/>
      <c r="R245" s="878"/>
    </row>
    <row r="246" spans="5:18">
      <c r="E246" s="878"/>
      <c r="F246" s="878"/>
      <c r="G246" s="878"/>
      <c r="H246" s="878"/>
      <c r="I246" s="878"/>
      <c r="J246" s="878"/>
      <c r="K246" s="878"/>
      <c r="L246" s="878"/>
      <c r="M246" s="878"/>
      <c r="N246" s="878"/>
      <c r="O246" s="878"/>
      <c r="P246" s="878"/>
      <c r="Q246" s="878"/>
      <c r="R246" s="878"/>
    </row>
    <row r="247" spans="5:18">
      <c r="E247" s="878"/>
      <c r="F247" s="878"/>
      <c r="G247" s="878"/>
      <c r="H247" s="878"/>
      <c r="I247" s="878"/>
      <c r="J247" s="878"/>
      <c r="K247" s="878"/>
      <c r="L247" s="878"/>
      <c r="M247" s="878"/>
      <c r="N247" s="878"/>
      <c r="O247" s="878"/>
      <c r="P247" s="878"/>
      <c r="Q247" s="878"/>
      <c r="R247" s="878"/>
    </row>
    <row r="248" spans="5:18">
      <c r="E248" s="878"/>
      <c r="F248" s="878"/>
      <c r="G248" s="878"/>
      <c r="H248" s="878"/>
      <c r="I248" s="878"/>
      <c r="J248" s="878"/>
      <c r="K248" s="878"/>
      <c r="L248" s="878"/>
      <c r="M248" s="878"/>
      <c r="N248" s="878"/>
      <c r="O248" s="878"/>
      <c r="P248" s="878"/>
      <c r="Q248" s="878"/>
      <c r="R248" s="878"/>
    </row>
    <row r="249" spans="5:18">
      <c r="E249" s="878"/>
      <c r="F249" s="878"/>
      <c r="G249" s="878"/>
      <c r="H249" s="878"/>
      <c r="I249" s="878"/>
      <c r="J249" s="878"/>
      <c r="K249" s="878"/>
      <c r="L249" s="878"/>
      <c r="M249" s="878"/>
      <c r="N249" s="878"/>
      <c r="O249" s="878"/>
      <c r="P249" s="878"/>
      <c r="Q249" s="878"/>
      <c r="R249" s="878"/>
    </row>
    <row r="250" spans="5:18">
      <c r="E250" s="878"/>
      <c r="F250" s="878"/>
      <c r="G250" s="878"/>
      <c r="H250" s="878"/>
      <c r="I250" s="878"/>
      <c r="J250" s="878"/>
      <c r="K250" s="878"/>
      <c r="L250" s="878"/>
      <c r="M250" s="878"/>
      <c r="N250" s="878"/>
      <c r="O250" s="878"/>
      <c r="P250" s="878"/>
      <c r="Q250" s="878"/>
      <c r="R250" s="878"/>
    </row>
    <row r="251" spans="5:18">
      <c r="E251" s="878"/>
      <c r="F251" s="878"/>
      <c r="G251" s="878"/>
      <c r="H251" s="878"/>
      <c r="I251" s="878"/>
      <c r="J251" s="878"/>
      <c r="K251" s="878"/>
      <c r="L251" s="878"/>
      <c r="M251" s="878"/>
      <c r="N251" s="878"/>
      <c r="O251" s="878"/>
      <c r="P251" s="878"/>
      <c r="Q251" s="878"/>
      <c r="R251" s="878"/>
    </row>
    <row r="252" spans="5:18">
      <c r="E252" s="878"/>
      <c r="F252" s="878"/>
      <c r="G252" s="878"/>
      <c r="H252" s="878"/>
      <c r="I252" s="878"/>
      <c r="J252" s="878"/>
      <c r="K252" s="878"/>
      <c r="L252" s="878"/>
      <c r="M252" s="878"/>
      <c r="N252" s="878"/>
      <c r="O252" s="878"/>
      <c r="P252" s="878"/>
      <c r="Q252" s="878"/>
      <c r="R252" s="878"/>
    </row>
    <row r="253" spans="5:18">
      <c r="E253" s="878"/>
      <c r="F253" s="878"/>
      <c r="G253" s="878"/>
      <c r="H253" s="878"/>
      <c r="I253" s="878"/>
      <c r="J253" s="878"/>
      <c r="K253" s="878"/>
      <c r="L253" s="878"/>
      <c r="M253" s="878"/>
      <c r="N253" s="878"/>
      <c r="O253" s="878"/>
      <c r="P253" s="878"/>
      <c r="Q253" s="878"/>
      <c r="R253" s="878"/>
    </row>
    <row r="254" spans="5:18">
      <c r="E254" s="878"/>
      <c r="F254" s="878"/>
      <c r="G254" s="878"/>
      <c r="H254" s="878"/>
      <c r="I254" s="878"/>
      <c r="J254" s="878"/>
      <c r="K254" s="878"/>
      <c r="L254" s="878"/>
      <c r="M254" s="878"/>
      <c r="N254" s="878"/>
      <c r="O254" s="878"/>
      <c r="P254" s="878"/>
      <c r="Q254" s="878"/>
      <c r="R254" s="878"/>
    </row>
    <row r="255" spans="5:18">
      <c r="E255" s="878"/>
      <c r="F255" s="878"/>
      <c r="G255" s="878"/>
      <c r="H255" s="878"/>
      <c r="I255" s="878"/>
      <c r="J255" s="878"/>
      <c r="K255" s="878"/>
      <c r="L255" s="878"/>
      <c r="M255" s="878"/>
      <c r="N255" s="878"/>
      <c r="O255" s="878"/>
      <c r="P255" s="878"/>
      <c r="Q255" s="878"/>
      <c r="R255" s="878"/>
    </row>
    <row r="256" spans="5:18">
      <c r="E256" s="878"/>
      <c r="F256" s="878"/>
      <c r="G256" s="878"/>
      <c r="H256" s="878"/>
      <c r="I256" s="878"/>
      <c r="J256" s="878"/>
      <c r="K256" s="878"/>
      <c r="L256" s="878"/>
      <c r="M256" s="878"/>
      <c r="N256" s="878"/>
      <c r="O256" s="878"/>
      <c r="P256" s="878"/>
      <c r="Q256" s="878"/>
      <c r="R256" s="878"/>
    </row>
    <row r="257" spans="3:20">
      <c r="E257" s="878"/>
      <c r="F257" s="878"/>
      <c r="G257" s="878"/>
      <c r="H257" s="878"/>
      <c r="I257" s="878"/>
      <c r="J257" s="878"/>
      <c r="K257" s="878"/>
      <c r="L257" s="878"/>
      <c r="M257" s="878"/>
      <c r="N257" s="878"/>
      <c r="O257" s="878"/>
      <c r="P257" s="878"/>
      <c r="Q257" s="878"/>
      <c r="R257" s="878"/>
    </row>
    <row r="258" spans="3:20">
      <c r="E258" s="878"/>
      <c r="F258" s="878"/>
      <c r="G258" s="878"/>
      <c r="H258" s="878"/>
      <c r="I258" s="878"/>
      <c r="J258" s="878"/>
      <c r="K258" s="878"/>
      <c r="L258" s="878"/>
      <c r="M258" s="878"/>
      <c r="N258" s="878"/>
      <c r="O258" s="878"/>
      <c r="P258" s="878"/>
      <c r="Q258" s="878"/>
      <c r="R258" s="878"/>
    </row>
    <row r="259" spans="3:20">
      <c r="E259" s="878"/>
      <c r="F259" s="878"/>
      <c r="G259" s="878"/>
      <c r="H259" s="878"/>
      <c r="I259" s="878"/>
      <c r="J259" s="878"/>
      <c r="K259" s="878"/>
      <c r="L259" s="878"/>
      <c r="M259" s="878"/>
      <c r="N259" s="878"/>
      <c r="O259" s="878"/>
      <c r="P259" s="878"/>
      <c r="Q259" s="878"/>
      <c r="R259" s="878"/>
    </row>
    <row r="260" spans="3:20">
      <c r="E260" s="878"/>
      <c r="F260" s="878"/>
      <c r="G260" s="878"/>
      <c r="H260" s="878"/>
      <c r="I260" s="878"/>
      <c r="J260" s="878"/>
      <c r="K260" s="878"/>
      <c r="L260" s="878"/>
      <c r="M260" s="878"/>
      <c r="N260" s="878"/>
      <c r="O260" s="878"/>
      <c r="P260" s="878"/>
      <c r="Q260" s="878"/>
      <c r="R260" s="878"/>
    </row>
    <row r="262" spans="3:20">
      <c r="C262" s="878"/>
      <c r="D262" s="878"/>
      <c r="E262" s="878"/>
      <c r="F262" s="878"/>
      <c r="G262" s="878"/>
      <c r="H262" s="878"/>
      <c r="I262" s="878"/>
      <c r="J262" s="878"/>
      <c r="K262" s="878"/>
      <c r="L262" s="878"/>
      <c r="M262" s="878"/>
      <c r="N262" s="878"/>
      <c r="O262" s="878"/>
      <c r="P262" s="878"/>
      <c r="Q262" s="878"/>
      <c r="R262" s="878"/>
      <c r="S262" s="878"/>
      <c r="T262" s="878"/>
    </row>
    <row r="266" spans="3:20">
      <c r="C266" s="878"/>
      <c r="D266" s="878"/>
      <c r="E266" s="878"/>
      <c r="F266" s="878"/>
      <c r="G266" s="878"/>
      <c r="H266" s="878"/>
      <c r="I266" s="878"/>
      <c r="J266" s="878"/>
      <c r="K266" s="878"/>
      <c r="L266" s="878"/>
      <c r="M266" s="878"/>
      <c r="N266" s="878"/>
      <c r="O266" s="878"/>
      <c r="P266" s="878"/>
      <c r="Q266" s="878"/>
      <c r="R266" s="878"/>
      <c r="S266" s="878"/>
      <c r="T266" s="878"/>
    </row>
    <row r="267" spans="3:20">
      <c r="C267" s="878"/>
      <c r="D267" s="878"/>
      <c r="E267" s="878"/>
      <c r="F267" s="878"/>
      <c r="G267" s="878"/>
      <c r="H267" s="878"/>
      <c r="I267" s="878"/>
      <c r="J267" s="878"/>
      <c r="K267" s="878"/>
      <c r="L267" s="878"/>
      <c r="M267" s="878"/>
      <c r="N267" s="878"/>
      <c r="O267" s="878"/>
      <c r="P267" s="878"/>
      <c r="Q267" s="878"/>
      <c r="R267" s="878"/>
      <c r="S267" s="878"/>
      <c r="T267" s="878"/>
    </row>
    <row r="268" spans="3:20">
      <c r="C268" s="878"/>
      <c r="D268" s="878"/>
      <c r="E268" s="878"/>
      <c r="F268" s="878"/>
      <c r="G268" s="878"/>
      <c r="H268" s="878"/>
      <c r="I268" s="878"/>
      <c r="J268" s="878"/>
      <c r="K268" s="878"/>
      <c r="L268" s="878"/>
      <c r="M268" s="878"/>
      <c r="N268" s="878"/>
      <c r="O268" s="878"/>
      <c r="P268" s="878"/>
      <c r="Q268" s="878"/>
      <c r="R268" s="878"/>
      <c r="S268" s="878"/>
      <c r="T268" s="878"/>
    </row>
    <row r="269" spans="3:20">
      <c r="C269" s="878"/>
      <c r="D269" s="878"/>
      <c r="E269" s="878"/>
      <c r="F269" s="878"/>
      <c r="G269" s="878"/>
      <c r="H269" s="878"/>
      <c r="I269" s="878"/>
      <c r="J269" s="878"/>
      <c r="K269" s="878"/>
      <c r="L269" s="878"/>
      <c r="M269" s="878"/>
      <c r="N269" s="878"/>
      <c r="O269" s="878"/>
      <c r="P269" s="878"/>
      <c r="Q269" s="878"/>
      <c r="R269" s="878"/>
      <c r="S269" s="878"/>
      <c r="T269" s="878"/>
    </row>
    <row r="272" spans="3:20">
      <c r="C272" s="878"/>
      <c r="D272" s="878"/>
      <c r="E272" s="878"/>
      <c r="F272" s="878"/>
      <c r="G272" s="878"/>
      <c r="H272" s="878"/>
      <c r="I272" s="878"/>
      <c r="J272" s="878"/>
      <c r="K272" s="878"/>
      <c r="L272" s="878"/>
      <c r="M272" s="878"/>
      <c r="N272" s="878"/>
      <c r="O272" s="878"/>
      <c r="P272" s="878"/>
      <c r="Q272" s="878"/>
      <c r="R272" s="878"/>
      <c r="S272" s="878"/>
      <c r="T272" s="878"/>
    </row>
    <row r="274" spans="3:20">
      <c r="C274" s="878"/>
      <c r="D274" s="878"/>
      <c r="E274" s="878"/>
      <c r="F274" s="878"/>
      <c r="G274" s="878"/>
      <c r="H274" s="878"/>
      <c r="I274" s="878"/>
      <c r="J274" s="878"/>
      <c r="K274" s="878"/>
      <c r="L274" s="878"/>
      <c r="M274" s="878"/>
      <c r="N274" s="878"/>
      <c r="O274" s="878"/>
      <c r="P274" s="878"/>
      <c r="Q274" s="878"/>
      <c r="R274" s="878"/>
      <c r="S274" s="878"/>
      <c r="T274" s="878"/>
    </row>
    <row r="277" spans="3:20">
      <c r="C277" s="878"/>
      <c r="D277" s="878"/>
      <c r="E277" s="878"/>
      <c r="F277" s="878"/>
      <c r="G277" s="878"/>
      <c r="H277" s="878"/>
      <c r="I277" s="878"/>
      <c r="J277" s="878"/>
      <c r="K277" s="878"/>
      <c r="L277" s="878"/>
      <c r="M277" s="878"/>
      <c r="N277" s="878"/>
      <c r="O277" s="878"/>
      <c r="P277" s="878"/>
      <c r="Q277" s="878"/>
      <c r="R277" s="878"/>
      <c r="S277" s="878"/>
      <c r="T277" s="878"/>
    </row>
    <row r="280" spans="3:20">
      <c r="C280" s="878"/>
      <c r="D280" s="878"/>
      <c r="E280" s="878"/>
      <c r="F280" s="878"/>
      <c r="G280" s="878"/>
      <c r="H280" s="878"/>
      <c r="I280" s="878"/>
      <c r="J280" s="878"/>
      <c r="K280" s="878"/>
      <c r="L280" s="878"/>
      <c r="M280" s="878"/>
      <c r="N280" s="878"/>
      <c r="O280" s="878"/>
      <c r="P280" s="878"/>
      <c r="Q280" s="878"/>
      <c r="R280" s="878"/>
      <c r="S280" s="878"/>
      <c r="T280" s="878"/>
    </row>
    <row r="282" spans="3:20">
      <c r="C282" s="878"/>
      <c r="D282" s="878"/>
      <c r="E282" s="878"/>
      <c r="F282" s="878"/>
      <c r="G282" s="878"/>
      <c r="H282" s="878"/>
      <c r="I282" s="878"/>
      <c r="J282" s="878"/>
      <c r="K282" s="878"/>
      <c r="L282" s="878"/>
      <c r="M282" s="878"/>
      <c r="N282" s="878"/>
      <c r="O282" s="878"/>
      <c r="P282" s="878"/>
      <c r="Q282" s="878"/>
      <c r="R282" s="878"/>
      <c r="S282" s="878"/>
      <c r="T282" s="878"/>
    </row>
    <row r="284" spans="3:20">
      <c r="C284" s="878"/>
      <c r="D284" s="878"/>
      <c r="E284" s="878"/>
      <c r="F284" s="878"/>
      <c r="G284" s="878"/>
      <c r="H284" s="878"/>
      <c r="I284" s="878"/>
      <c r="J284" s="878"/>
      <c r="K284" s="878"/>
      <c r="L284" s="878"/>
      <c r="M284" s="878"/>
      <c r="N284" s="878"/>
      <c r="O284" s="878"/>
      <c r="P284" s="878"/>
      <c r="Q284" s="878"/>
      <c r="R284" s="878"/>
      <c r="S284" s="878"/>
      <c r="T284" s="878"/>
    </row>
    <row r="286" spans="3:20">
      <c r="C286" s="878"/>
      <c r="D286" s="878"/>
      <c r="E286" s="878"/>
      <c r="F286" s="878"/>
      <c r="G286" s="878"/>
      <c r="H286" s="878"/>
      <c r="I286" s="878"/>
      <c r="J286" s="878"/>
      <c r="K286" s="878"/>
      <c r="L286" s="878"/>
      <c r="M286" s="878"/>
      <c r="N286" s="878"/>
      <c r="O286" s="878"/>
      <c r="P286" s="878"/>
      <c r="Q286" s="878"/>
      <c r="R286" s="878"/>
      <c r="S286" s="878"/>
      <c r="T286" s="878"/>
    </row>
    <row r="288" spans="3:20">
      <c r="C288" s="878"/>
      <c r="D288" s="878"/>
      <c r="E288" s="878"/>
      <c r="F288" s="878"/>
      <c r="G288" s="878"/>
      <c r="H288" s="878"/>
      <c r="I288" s="878"/>
      <c r="J288" s="878"/>
      <c r="K288" s="878"/>
      <c r="L288" s="878"/>
      <c r="M288" s="878"/>
      <c r="N288" s="878"/>
      <c r="O288" s="878"/>
      <c r="P288" s="878"/>
      <c r="Q288" s="878"/>
      <c r="R288" s="878"/>
      <c r="S288" s="878"/>
      <c r="T288" s="878"/>
    </row>
    <row r="289" spans="3:22">
      <c r="C289" s="878"/>
      <c r="D289" s="878"/>
      <c r="E289" s="878"/>
      <c r="F289" s="878"/>
      <c r="G289" s="878"/>
      <c r="H289" s="878"/>
      <c r="I289" s="878"/>
      <c r="J289" s="878"/>
      <c r="K289" s="878"/>
      <c r="L289" s="878"/>
      <c r="M289" s="878"/>
      <c r="N289" s="878"/>
      <c r="O289" s="878"/>
      <c r="P289" s="878"/>
      <c r="Q289" s="878"/>
      <c r="R289" s="878"/>
      <c r="S289" s="878"/>
      <c r="T289" s="878"/>
    </row>
    <row r="290" spans="3:22">
      <c r="C290" s="878"/>
      <c r="D290" s="878"/>
      <c r="E290" s="878"/>
      <c r="F290" s="878"/>
      <c r="G290" s="878"/>
      <c r="H290" s="878"/>
      <c r="I290" s="878"/>
      <c r="J290" s="878"/>
      <c r="K290" s="878"/>
      <c r="L290" s="878"/>
      <c r="M290" s="878"/>
      <c r="N290" s="878"/>
      <c r="O290" s="878"/>
      <c r="P290" s="878"/>
      <c r="Q290" s="878"/>
      <c r="R290" s="878"/>
      <c r="S290" s="878"/>
      <c r="T290" s="878"/>
    </row>
    <row r="291" spans="3:22">
      <c r="C291" s="878"/>
      <c r="D291" s="878"/>
      <c r="E291" s="878"/>
      <c r="F291" s="878"/>
      <c r="G291" s="878"/>
      <c r="H291" s="878"/>
      <c r="I291" s="878"/>
      <c r="J291" s="878"/>
      <c r="K291" s="878"/>
      <c r="L291" s="878"/>
      <c r="M291" s="878"/>
      <c r="N291" s="878"/>
      <c r="O291" s="878"/>
      <c r="P291" s="878"/>
      <c r="Q291" s="878"/>
      <c r="R291" s="878"/>
      <c r="S291" s="878"/>
      <c r="T291" s="878"/>
    </row>
    <row r="292" spans="3:22">
      <c r="C292" s="878"/>
      <c r="D292" s="878"/>
      <c r="E292" s="878"/>
      <c r="F292" s="878"/>
      <c r="G292" s="878"/>
      <c r="H292" s="878"/>
      <c r="I292" s="878"/>
      <c r="J292" s="878"/>
      <c r="K292" s="878"/>
      <c r="L292" s="878"/>
      <c r="M292" s="878"/>
      <c r="N292" s="878"/>
      <c r="O292" s="878"/>
      <c r="P292" s="878"/>
      <c r="Q292" s="878"/>
      <c r="R292" s="878"/>
      <c r="S292" s="878"/>
      <c r="T292" s="878"/>
      <c r="U292" s="878"/>
      <c r="V292" s="878"/>
    </row>
    <row r="294" spans="3:22">
      <c r="C294" s="878"/>
      <c r="D294" s="878"/>
      <c r="E294" s="878"/>
      <c r="F294" s="878"/>
      <c r="G294" s="878"/>
      <c r="H294" s="878"/>
      <c r="I294" s="878"/>
      <c r="J294" s="878"/>
      <c r="K294" s="878"/>
      <c r="L294" s="878"/>
      <c r="M294" s="878"/>
      <c r="N294" s="878"/>
      <c r="O294" s="878"/>
      <c r="P294" s="878"/>
      <c r="Q294" s="878"/>
      <c r="R294" s="878"/>
      <c r="S294" s="878"/>
      <c r="T294" s="878"/>
    </row>
    <row r="295" spans="3:22">
      <c r="C295" s="878"/>
      <c r="D295" s="878"/>
      <c r="E295" s="878"/>
      <c r="F295" s="878"/>
      <c r="G295" s="878"/>
      <c r="H295" s="878"/>
      <c r="I295" s="878"/>
      <c r="J295" s="878"/>
      <c r="K295" s="878"/>
      <c r="L295" s="878"/>
      <c r="M295" s="878"/>
      <c r="N295" s="878"/>
      <c r="O295" s="878"/>
      <c r="P295" s="878"/>
      <c r="Q295" s="878"/>
      <c r="R295" s="878"/>
      <c r="S295" s="878"/>
      <c r="T295" s="878"/>
    </row>
    <row r="297" spans="3:22">
      <c r="C297" s="878"/>
      <c r="D297" s="878"/>
      <c r="E297" s="878"/>
      <c r="F297" s="878"/>
      <c r="G297" s="878"/>
      <c r="H297" s="878"/>
      <c r="I297" s="878"/>
      <c r="J297" s="878"/>
      <c r="K297" s="878"/>
      <c r="L297" s="878"/>
      <c r="M297" s="878"/>
      <c r="N297" s="878"/>
      <c r="O297" s="878"/>
      <c r="P297" s="878"/>
      <c r="Q297" s="878"/>
      <c r="R297" s="878"/>
      <c r="S297" s="878"/>
      <c r="T297" s="878"/>
    </row>
    <row r="298" spans="3:22">
      <c r="C298" s="878"/>
      <c r="D298" s="878"/>
      <c r="E298" s="878"/>
      <c r="F298" s="878"/>
      <c r="G298" s="878"/>
      <c r="H298" s="878"/>
      <c r="I298" s="878"/>
      <c r="J298" s="878"/>
      <c r="K298" s="878"/>
      <c r="L298" s="878"/>
      <c r="M298" s="878"/>
      <c r="N298" s="878"/>
      <c r="O298" s="878"/>
      <c r="P298" s="878"/>
      <c r="Q298" s="878"/>
      <c r="R298" s="878"/>
      <c r="S298" s="878"/>
      <c r="T298" s="878"/>
    </row>
    <row r="301" spans="3:22">
      <c r="C301" s="878"/>
      <c r="D301" s="878"/>
      <c r="E301" s="878"/>
      <c r="F301" s="878"/>
      <c r="G301" s="878"/>
      <c r="H301" s="878"/>
      <c r="I301" s="878"/>
      <c r="J301" s="878"/>
      <c r="K301" s="878"/>
      <c r="L301" s="878"/>
      <c r="M301" s="878"/>
      <c r="N301" s="878"/>
      <c r="O301" s="878"/>
      <c r="P301" s="878"/>
      <c r="Q301" s="878"/>
      <c r="R301" s="878"/>
      <c r="S301" s="878"/>
      <c r="T301" s="878"/>
    </row>
    <row r="302" spans="3:22">
      <c r="C302" s="878"/>
      <c r="D302" s="878"/>
      <c r="E302" s="878"/>
      <c r="F302" s="878"/>
      <c r="G302" s="878"/>
      <c r="H302" s="878"/>
      <c r="I302" s="878"/>
      <c r="J302" s="878"/>
      <c r="K302" s="878"/>
      <c r="L302" s="878"/>
      <c r="M302" s="878"/>
      <c r="N302" s="878"/>
      <c r="O302" s="878"/>
      <c r="P302" s="878"/>
      <c r="Q302" s="878"/>
      <c r="R302" s="878"/>
      <c r="S302" s="878"/>
      <c r="T302" s="878"/>
    </row>
    <row r="303" spans="3:22">
      <c r="C303" s="878"/>
      <c r="D303" s="878"/>
      <c r="E303" s="878"/>
      <c r="F303" s="878"/>
      <c r="G303" s="878"/>
      <c r="H303" s="878"/>
      <c r="I303" s="878"/>
      <c r="J303" s="878"/>
      <c r="K303" s="878"/>
      <c r="L303" s="878"/>
      <c r="M303" s="878"/>
      <c r="N303" s="878"/>
      <c r="O303" s="878"/>
      <c r="P303" s="878"/>
      <c r="Q303" s="878"/>
      <c r="R303" s="878"/>
      <c r="S303" s="878"/>
      <c r="T303" s="878"/>
    </row>
    <row r="304" spans="3:22">
      <c r="C304" s="878"/>
      <c r="D304" s="878"/>
      <c r="E304" s="878"/>
      <c r="F304" s="878"/>
      <c r="G304" s="878"/>
      <c r="H304" s="878"/>
      <c r="I304" s="878"/>
      <c r="J304" s="878"/>
      <c r="K304" s="878"/>
      <c r="L304" s="878"/>
      <c r="M304" s="878"/>
      <c r="N304" s="878"/>
      <c r="O304" s="878"/>
      <c r="P304" s="878"/>
      <c r="Q304" s="878"/>
      <c r="R304" s="878"/>
      <c r="S304" s="878"/>
      <c r="T304" s="878"/>
    </row>
    <row r="307" spans="3:20">
      <c r="C307" s="878"/>
      <c r="D307" s="878"/>
      <c r="E307" s="878"/>
      <c r="F307" s="878"/>
      <c r="G307" s="878"/>
      <c r="H307" s="878"/>
      <c r="I307" s="878"/>
      <c r="J307" s="878"/>
      <c r="K307" s="878"/>
      <c r="L307" s="878"/>
      <c r="M307" s="878"/>
      <c r="N307" s="878"/>
      <c r="O307" s="878"/>
      <c r="P307" s="878"/>
      <c r="Q307" s="878"/>
      <c r="R307" s="878"/>
      <c r="S307" s="878"/>
      <c r="T307" s="878"/>
    </row>
    <row r="309" spans="3:20">
      <c r="C309" s="878"/>
      <c r="D309" s="878"/>
      <c r="E309" s="878"/>
      <c r="F309" s="878"/>
      <c r="G309" s="878"/>
      <c r="H309" s="878"/>
      <c r="I309" s="878"/>
      <c r="J309" s="878"/>
      <c r="K309" s="878"/>
      <c r="L309" s="878"/>
      <c r="M309" s="878"/>
      <c r="N309" s="878"/>
      <c r="O309" s="878"/>
      <c r="P309" s="878"/>
      <c r="Q309" s="878"/>
      <c r="R309" s="878"/>
      <c r="S309" s="878"/>
      <c r="T309" s="878"/>
    </row>
    <row r="311" spans="3:20">
      <c r="C311" s="878"/>
      <c r="D311" s="878"/>
      <c r="E311" s="878"/>
      <c r="F311" s="878"/>
      <c r="G311" s="878"/>
      <c r="H311" s="878"/>
      <c r="I311" s="878"/>
      <c r="J311" s="878"/>
      <c r="K311" s="878"/>
      <c r="L311" s="878"/>
      <c r="M311" s="878"/>
      <c r="N311" s="878"/>
      <c r="O311" s="878"/>
      <c r="P311" s="878"/>
      <c r="Q311" s="878"/>
      <c r="R311" s="878"/>
      <c r="S311" s="878"/>
      <c r="T311" s="878"/>
    </row>
    <row r="312" spans="3:20">
      <c r="C312" s="878"/>
      <c r="D312" s="878"/>
      <c r="E312" s="878"/>
      <c r="F312" s="878"/>
      <c r="G312" s="878"/>
      <c r="H312" s="878"/>
      <c r="I312" s="878"/>
      <c r="J312" s="878"/>
      <c r="K312" s="878"/>
      <c r="L312" s="878"/>
      <c r="M312" s="878"/>
      <c r="N312" s="878"/>
      <c r="O312" s="878"/>
      <c r="P312" s="878"/>
      <c r="Q312" s="878"/>
      <c r="R312" s="878"/>
      <c r="S312" s="878"/>
      <c r="T312" s="878"/>
    </row>
    <row r="313" spans="3:20">
      <c r="C313" s="878"/>
      <c r="D313" s="878"/>
      <c r="E313" s="878"/>
      <c r="F313" s="878"/>
      <c r="G313" s="878"/>
      <c r="H313" s="878"/>
      <c r="I313" s="878"/>
      <c r="J313" s="878"/>
      <c r="K313" s="878"/>
      <c r="L313" s="878"/>
      <c r="M313" s="878"/>
      <c r="N313" s="878"/>
      <c r="O313" s="878"/>
      <c r="P313" s="878"/>
      <c r="Q313" s="878"/>
      <c r="R313" s="878"/>
      <c r="S313" s="878"/>
      <c r="T313" s="878"/>
    </row>
    <row r="314" spans="3:20">
      <c r="C314" s="878"/>
      <c r="D314" s="878"/>
      <c r="E314" s="878"/>
      <c r="F314" s="878"/>
      <c r="G314" s="878"/>
      <c r="H314" s="878"/>
      <c r="I314" s="878"/>
      <c r="J314" s="878"/>
      <c r="K314" s="878"/>
      <c r="L314" s="878"/>
      <c r="M314" s="878"/>
      <c r="N314" s="878"/>
      <c r="O314" s="878"/>
      <c r="P314" s="878"/>
      <c r="Q314" s="878"/>
      <c r="R314" s="878"/>
      <c r="S314" s="878"/>
      <c r="T314" s="878"/>
    </row>
    <row r="320" spans="3:20">
      <c r="C320" s="878"/>
      <c r="D320" s="878"/>
      <c r="E320" s="878"/>
      <c r="F320" s="878"/>
      <c r="G320" s="878"/>
      <c r="H320" s="878"/>
      <c r="I320" s="878"/>
      <c r="J320" s="878"/>
      <c r="K320" s="878"/>
      <c r="L320" s="878"/>
      <c r="M320" s="878"/>
      <c r="N320" s="878"/>
      <c r="O320" s="878"/>
      <c r="P320" s="878"/>
      <c r="Q320" s="878"/>
      <c r="R320" s="878"/>
      <c r="S320" s="878"/>
      <c r="T320" s="878"/>
    </row>
    <row r="322" spans="3:16">
      <c r="G322" s="878"/>
      <c r="H322" s="878"/>
      <c r="I322" s="878"/>
      <c r="J322" s="878"/>
      <c r="K322" s="878"/>
      <c r="L322" s="878"/>
      <c r="M322" s="878"/>
      <c r="N322" s="878"/>
    </row>
    <row r="323" spans="3:16">
      <c r="M323" s="878"/>
      <c r="N323" s="878"/>
    </row>
    <row r="324" spans="3:16">
      <c r="M324" s="878"/>
      <c r="N324" s="878"/>
      <c r="O324" s="878"/>
      <c r="P324" s="878"/>
    </row>
    <row r="329" spans="3:16">
      <c r="C329" s="878"/>
      <c r="D329" s="878"/>
      <c r="E329" s="878"/>
      <c r="F329" s="878"/>
      <c r="G329" s="878"/>
      <c r="H329" s="878"/>
      <c r="I329" s="878"/>
      <c r="J329" s="878"/>
      <c r="K329" s="878"/>
      <c r="L329" s="878"/>
      <c r="M329" s="878"/>
      <c r="N329" s="878"/>
      <c r="O329" s="878"/>
      <c r="P329" s="878"/>
    </row>
    <row r="330" spans="3:16">
      <c r="C330" s="878"/>
      <c r="D330" s="878"/>
      <c r="E330" s="878"/>
      <c r="F330" s="878"/>
      <c r="G330" s="878"/>
      <c r="H330" s="878"/>
      <c r="I330" s="878"/>
      <c r="J330" s="878"/>
      <c r="K330" s="878"/>
      <c r="L330" s="878"/>
      <c r="M330" s="878"/>
      <c r="N330" s="878"/>
      <c r="O330" s="878"/>
      <c r="P330" s="878"/>
    </row>
    <row r="331" spans="3:16">
      <c r="C331" s="878"/>
      <c r="D331" s="878"/>
      <c r="E331" s="878"/>
      <c r="F331" s="878"/>
      <c r="G331" s="878"/>
      <c r="H331" s="878"/>
      <c r="I331" s="878"/>
      <c r="J331" s="878"/>
      <c r="K331" s="878"/>
      <c r="L331" s="878"/>
      <c r="M331" s="878"/>
      <c r="N331" s="878"/>
      <c r="O331" s="878"/>
      <c r="P331" s="878"/>
    </row>
    <row r="332" spans="3:16">
      <c r="C332" s="878"/>
      <c r="D332" s="878"/>
      <c r="E332" s="878"/>
      <c r="F332" s="878"/>
      <c r="G332" s="878"/>
      <c r="H332" s="878"/>
      <c r="I332" s="878"/>
      <c r="J332" s="878"/>
      <c r="K332" s="878"/>
      <c r="L332" s="878"/>
      <c r="M332" s="878"/>
      <c r="N332" s="878"/>
      <c r="O332" s="878"/>
      <c r="P332" s="878"/>
    </row>
    <row r="335" spans="3:16">
      <c r="C335" s="878"/>
      <c r="D335" s="878"/>
      <c r="E335" s="878"/>
      <c r="F335" s="878"/>
      <c r="G335" s="878"/>
      <c r="H335" s="878"/>
      <c r="I335" s="878"/>
      <c r="J335" s="878"/>
      <c r="K335" s="878"/>
      <c r="L335" s="878"/>
      <c r="M335" s="878"/>
      <c r="N335" s="878"/>
      <c r="O335" s="878"/>
      <c r="P335" s="878"/>
    </row>
    <row r="337" spans="3:16">
      <c r="C337" s="878"/>
      <c r="D337" s="878"/>
      <c r="E337" s="878"/>
      <c r="F337" s="878"/>
      <c r="G337" s="878"/>
      <c r="H337" s="878"/>
      <c r="I337" s="878"/>
      <c r="J337" s="878"/>
      <c r="K337" s="878"/>
      <c r="L337" s="878"/>
      <c r="M337" s="878"/>
      <c r="N337" s="878"/>
      <c r="O337" s="878"/>
      <c r="P337" s="878"/>
    </row>
    <row r="340" spans="3:16">
      <c r="C340" s="878"/>
      <c r="D340" s="878"/>
      <c r="E340" s="878"/>
      <c r="F340" s="878"/>
      <c r="G340" s="878"/>
      <c r="H340" s="878"/>
      <c r="I340" s="878"/>
      <c r="J340" s="878"/>
      <c r="K340" s="878"/>
      <c r="L340" s="878"/>
      <c r="M340" s="878"/>
      <c r="N340" s="878"/>
      <c r="O340" s="878"/>
      <c r="P340" s="878"/>
    </row>
    <row r="343" spans="3:16">
      <c r="C343" s="878"/>
      <c r="D343" s="878"/>
      <c r="E343" s="878"/>
      <c r="F343" s="878"/>
      <c r="G343" s="878"/>
      <c r="H343" s="878"/>
      <c r="I343" s="878"/>
      <c r="J343" s="878"/>
      <c r="K343" s="878"/>
      <c r="L343" s="878"/>
      <c r="M343" s="878"/>
      <c r="N343" s="878"/>
      <c r="O343" s="878"/>
      <c r="P343" s="878"/>
    </row>
    <row r="345" spans="3:16">
      <c r="C345" s="878"/>
      <c r="D345" s="878"/>
      <c r="E345" s="878"/>
      <c r="F345" s="878"/>
      <c r="G345" s="878"/>
      <c r="H345" s="878"/>
      <c r="I345" s="878"/>
      <c r="J345" s="878"/>
      <c r="K345" s="878"/>
      <c r="L345" s="878"/>
      <c r="M345" s="878"/>
      <c r="N345" s="878"/>
      <c r="O345" s="878"/>
      <c r="P345" s="878"/>
    </row>
    <row r="347" spans="3:16">
      <c r="C347" s="878"/>
      <c r="D347" s="878"/>
      <c r="E347" s="878"/>
      <c r="F347" s="878"/>
      <c r="G347" s="878"/>
      <c r="H347" s="878"/>
      <c r="I347" s="878"/>
      <c r="J347" s="878"/>
      <c r="K347" s="878"/>
      <c r="L347" s="878"/>
      <c r="M347" s="878"/>
      <c r="N347" s="878"/>
      <c r="O347" s="878"/>
      <c r="P347" s="878"/>
    </row>
    <row r="349" spans="3:16">
      <c r="C349" s="878"/>
      <c r="D349" s="878"/>
      <c r="E349" s="878"/>
      <c r="F349" s="878"/>
      <c r="G349" s="878"/>
      <c r="H349" s="878"/>
      <c r="I349" s="878"/>
      <c r="J349" s="878"/>
      <c r="K349" s="878"/>
      <c r="L349" s="878"/>
      <c r="M349" s="878"/>
      <c r="N349" s="878"/>
      <c r="O349" s="878"/>
      <c r="P349" s="878"/>
    </row>
    <row r="351" spans="3:16">
      <c r="C351" s="878"/>
      <c r="D351" s="878"/>
      <c r="E351" s="878"/>
      <c r="F351" s="878"/>
      <c r="G351" s="878"/>
      <c r="H351" s="878"/>
      <c r="I351" s="878"/>
      <c r="J351" s="878"/>
      <c r="K351" s="878"/>
      <c r="L351" s="878"/>
      <c r="M351" s="878"/>
      <c r="N351" s="878"/>
      <c r="O351" s="878"/>
      <c r="P351" s="878"/>
    </row>
    <row r="352" spans="3:16">
      <c r="C352" s="878"/>
      <c r="D352" s="878"/>
      <c r="E352" s="878"/>
      <c r="F352" s="878"/>
      <c r="G352" s="878"/>
      <c r="H352" s="878"/>
      <c r="I352" s="878"/>
      <c r="J352" s="878"/>
      <c r="K352" s="878"/>
      <c r="L352" s="878"/>
      <c r="M352" s="878"/>
      <c r="N352" s="878"/>
      <c r="O352" s="878"/>
      <c r="P352" s="878"/>
    </row>
    <row r="353" spans="3:16">
      <c r="C353" s="878"/>
      <c r="D353" s="878"/>
      <c r="E353" s="878"/>
      <c r="F353" s="878"/>
      <c r="G353" s="878"/>
      <c r="H353" s="878"/>
      <c r="I353" s="878"/>
      <c r="J353" s="878"/>
      <c r="K353" s="878"/>
      <c r="L353" s="878"/>
      <c r="M353" s="878"/>
      <c r="N353" s="878"/>
      <c r="O353" s="878"/>
      <c r="P353" s="878"/>
    </row>
    <row r="354" spans="3:16">
      <c r="C354" s="878"/>
      <c r="D354" s="878"/>
      <c r="E354" s="878"/>
      <c r="F354" s="878"/>
      <c r="G354" s="878"/>
      <c r="H354" s="878"/>
      <c r="I354" s="878"/>
      <c r="J354" s="878"/>
      <c r="K354" s="878"/>
      <c r="L354" s="878"/>
      <c r="M354" s="878"/>
      <c r="N354" s="878"/>
      <c r="O354" s="878"/>
      <c r="P354" s="878"/>
    </row>
    <row r="355" spans="3:16">
      <c r="C355" s="878"/>
      <c r="D355" s="878"/>
      <c r="E355" s="878"/>
      <c r="F355" s="878"/>
      <c r="G355" s="878"/>
      <c r="H355" s="878"/>
      <c r="I355" s="878"/>
      <c r="J355" s="878"/>
      <c r="K355" s="878"/>
      <c r="L355" s="878"/>
      <c r="M355" s="878"/>
      <c r="N355" s="878"/>
      <c r="O355" s="878"/>
      <c r="P355" s="878"/>
    </row>
    <row r="357" spans="3:16">
      <c r="C357" s="878"/>
      <c r="D357" s="878"/>
      <c r="E357" s="878"/>
      <c r="F357" s="878"/>
      <c r="G357" s="878"/>
      <c r="H357" s="878"/>
      <c r="I357" s="878"/>
      <c r="J357" s="878"/>
      <c r="K357" s="878"/>
      <c r="L357" s="878"/>
      <c r="M357" s="878"/>
      <c r="N357" s="878"/>
      <c r="O357" s="878"/>
      <c r="P357" s="878"/>
    </row>
    <row r="358" spans="3:16">
      <c r="C358" s="878"/>
      <c r="D358" s="878"/>
      <c r="E358" s="878"/>
      <c r="F358" s="878"/>
      <c r="G358" s="878"/>
      <c r="H358" s="878"/>
      <c r="I358" s="878"/>
      <c r="J358" s="878"/>
      <c r="K358" s="878"/>
      <c r="L358" s="878"/>
      <c r="M358" s="878"/>
      <c r="N358" s="878"/>
      <c r="O358" s="878"/>
      <c r="P358" s="878"/>
    </row>
    <row r="360" spans="3:16">
      <c r="C360" s="878"/>
      <c r="D360" s="878"/>
      <c r="E360" s="878"/>
      <c r="F360" s="878"/>
      <c r="G360" s="878"/>
      <c r="H360" s="878"/>
      <c r="I360" s="878"/>
      <c r="J360" s="878"/>
      <c r="K360" s="878"/>
      <c r="L360" s="878"/>
      <c r="M360" s="878"/>
      <c r="N360" s="878"/>
      <c r="O360" s="878"/>
      <c r="P360" s="878"/>
    </row>
    <row r="361" spans="3:16">
      <c r="C361" s="878"/>
      <c r="D361" s="878"/>
      <c r="E361" s="878"/>
      <c r="F361" s="878"/>
      <c r="G361" s="878"/>
      <c r="H361" s="878"/>
      <c r="I361" s="878"/>
      <c r="J361" s="878"/>
      <c r="K361" s="878"/>
      <c r="L361" s="878"/>
      <c r="M361" s="878"/>
      <c r="N361" s="878"/>
      <c r="O361" s="878"/>
      <c r="P361" s="878"/>
    </row>
    <row r="364" spans="3:16">
      <c r="C364" s="878"/>
      <c r="D364" s="878"/>
      <c r="E364" s="878"/>
      <c r="F364" s="878"/>
      <c r="G364" s="878"/>
      <c r="H364" s="878"/>
      <c r="I364" s="878"/>
      <c r="J364" s="878"/>
      <c r="K364" s="878"/>
      <c r="L364" s="878"/>
      <c r="M364" s="878"/>
      <c r="N364" s="878"/>
      <c r="O364" s="878"/>
      <c r="P364" s="878"/>
    </row>
    <row r="365" spans="3:16">
      <c r="C365" s="878"/>
      <c r="D365" s="878"/>
      <c r="E365" s="878"/>
      <c r="F365" s="878"/>
      <c r="G365" s="878"/>
      <c r="H365" s="878"/>
      <c r="I365" s="878"/>
      <c r="J365" s="878"/>
      <c r="K365" s="878"/>
      <c r="L365" s="878"/>
      <c r="M365" s="878"/>
      <c r="N365" s="878"/>
      <c r="O365" s="878"/>
      <c r="P365" s="878"/>
    </row>
    <row r="366" spans="3:16">
      <c r="C366" s="878"/>
      <c r="D366" s="878"/>
      <c r="E366" s="878"/>
      <c r="F366" s="878"/>
      <c r="G366" s="878"/>
      <c r="H366" s="878"/>
      <c r="I366" s="878"/>
      <c r="J366" s="878"/>
      <c r="K366" s="878"/>
      <c r="L366" s="878"/>
      <c r="M366" s="878"/>
      <c r="N366" s="878"/>
      <c r="O366" s="878"/>
      <c r="P366" s="878"/>
    </row>
    <row r="367" spans="3:16">
      <c r="C367" s="878"/>
      <c r="D367" s="878"/>
      <c r="E367" s="878"/>
      <c r="F367" s="878"/>
      <c r="G367" s="878"/>
      <c r="H367" s="878"/>
      <c r="I367" s="878"/>
      <c r="J367" s="878"/>
      <c r="K367" s="878"/>
      <c r="L367" s="878"/>
      <c r="M367" s="878"/>
      <c r="N367" s="878"/>
      <c r="O367" s="878"/>
      <c r="P367" s="878"/>
    </row>
    <row r="370" spans="3:16">
      <c r="C370" s="878"/>
      <c r="D370" s="878"/>
      <c r="E370" s="878"/>
      <c r="F370" s="878"/>
      <c r="G370" s="878"/>
      <c r="H370" s="878"/>
      <c r="I370" s="878"/>
      <c r="J370" s="878"/>
      <c r="K370" s="878"/>
      <c r="L370" s="878"/>
      <c r="M370" s="878"/>
      <c r="N370" s="878"/>
      <c r="O370" s="878"/>
      <c r="P370" s="878"/>
    </row>
    <row r="372" spans="3:16">
      <c r="C372" s="878"/>
      <c r="D372" s="878"/>
      <c r="E372" s="878"/>
      <c r="F372" s="878"/>
      <c r="G372" s="878"/>
      <c r="H372" s="878"/>
      <c r="I372" s="878"/>
      <c r="J372" s="878"/>
      <c r="K372" s="878"/>
      <c r="L372" s="878"/>
      <c r="M372" s="878"/>
      <c r="N372" s="878"/>
      <c r="O372" s="878"/>
      <c r="P372" s="878"/>
    </row>
    <row r="374" spans="3:16">
      <c r="C374" s="878"/>
      <c r="D374" s="878"/>
      <c r="E374" s="878"/>
      <c r="F374" s="878"/>
      <c r="G374" s="878"/>
      <c r="H374" s="878"/>
      <c r="I374" s="878"/>
      <c r="J374" s="878"/>
      <c r="K374" s="878"/>
      <c r="L374" s="878"/>
      <c r="M374" s="878"/>
      <c r="N374" s="878"/>
      <c r="O374" s="878"/>
      <c r="P374" s="878"/>
    </row>
    <row r="375" spans="3:16">
      <c r="C375" s="878"/>
      <c r="D375" s="878"/>
      <c r="E375" s="878"/>
      <c r="F375" s="878"/>
      <c r="G375" s="878"/>
      <c r="H375" s="878"/>
      <c r="I375" s="878"/>
      <c r="J375" s="878"/>
      <c r="K375" s="878"/>
      <c r="L375" s="878"/>
      <c r="M375" s="878"/>
      <c r="N375" s="878"/>
      <c r="O375" s="878"/>
      <c r="P375" s="878"/>
    </row>
    <row r="376" spans="3:16">
      <c r="C376" s="878"/>
      <c r="D376" s="878"/>
      <c r="E376" s="878"/>
      <c r="F376" s="878"/>
      <c r="G376" s="878"/>
      <c r="H376" s="878"/>
      <c r="I376" s="878"/>
      <c r="J376" s="878"/>
      <c r="K376" s="878"/>
      <c r="L376" s="878"/>
      <c r="M376" s="878"/>
      <c r="N376" s="878"/>
      <c r="O376" s="878"/>
      <c r="P376" s="878"/>
    </row>
    <row r="377" spans="3:16">
      <c r="C377" s="878"/>
      <c r="D377" s="878"/>
      <c r="E377" s="878"/>
      <c r="F377" s="878"/>
      <c r="G377" s="878"/>
      <c r="H377" s="878"/>
      <c r="I377" s="878"/>
      <c r="J377" s="878"/>
      <c r="K377" s="878"/>
      <c r="L377" s="878"/>
      <c r="M377" s="878"/>
      <c r="N377" s="878"/>
      <c r="O377" s="878"/>
      <c r="P377" s="878"/>
    </row>
    <row r="383" spans="3:16">
      <c r="C383" s="878"/>
      <c r="D383" s="878"/>
      <c r="E383" s="878"/>
      <c r="F383" s="878"/>
      <c r="G383" s="878"/>
      <c r="H383" s="878"/>
      <c r="I383" s="878"/>
      <c r="J383" s="878"/>
      <c r="K383" s="878"/>
      <c r="L383" s="878"/>
      <c r="M383" s="878"/>
      <c r="N383" s="878"/>
      <c r="O383" s="878"/>
      <c r="P383" s="878"/>
    </row>
    <row r="385" spans="3:8">
      <c r="E385" s="878"/>
      <c r="F385" s="878"/>
      <c r="G385" s="878"/>
      <c r="H385" s="878"/>
    </row>
    <row r="391" spans="3:8">
      <c r="C391" s="878"/>
      <c r="D391" s="878"/>
      <c r="E391" s="878"/>
      <c r="F391" s="878"/>
      <c r="G391" s="878"/>
      <c r="H391" s="878"/>
    </row>
    <row r="392" spans="3:8">
      <c r="C392" s="878"/>
      <c r="D392" s="878"/>
      <c r="E392" s="878"/>
      <c r="F392" s="878"/>
      <c r="G392" s="878"/>
      <c r="H392" s="878"/>
    </row>
    <row r="393" spans="3:8">
      <c r="C393" s="878"/>
      <c r="D393" s="878"/>
      <c r="E393" s="878"/>
      <c r="F393" s="878"/>
      <c r="G393" s="878"/>
      <c r="H393" s="878"/>
    </row>
    <row r="394" spans="3:8">
      <c r="C394" s="878"/>
      <c r="D394" s="878"/>
      <c r="E394" s="878"/>
      <c r="F394" s="878"/>
      <c r="G394" s="878"/>
      <c r="H394" s="878"/>
    </row>
    <row r="395" spans="3:8">
      <c r="C395" s="878"/>
      <c r="D395" s="878"/>
      <c r="E395" s="878"/>
      <c r="F395" s="878"/>
      <c r="G395" s="878"/>
      <c r="H395" s="878"/>
    </row>
    <row r="396" spans="3:8">
      <c r="C396" s="878"/>
      <c r="D396" s="878"/>
      <c r="E396" s="878"/>
      <c r="F396" s="878"/>
      <c r="G396" s="878"/>
      <c r="H396" s="878"/>
    </row>
    <row r="397" spans="3:8">
      <c r="C397" s="878"/>
      <c r="D397" s="878"/>
      <c r="E397" s="878"/>
      <c r="F397" s="878"/>
      <c r="G397" s="878"/>
      <c r="H397" s="878"/>
    </row>
    <row r="398" spans="3:8">
      <c r="C398" s="878"/>
      <c r="D398" s="878"/>
      <c r="E398" s="878"/>
      <c r="F398" s="878"/>
      <c r="G398" s="878"/>
      <c r="H398" s="878"/>
    </row>
    <row r="399" spans="3:8">
      <c r="C399" s="878"/>
      <c r="D399" s="878"/>
      <c r="E399" s="878"/>
      <c r="F399" s="878"/>
      <c r="G399" s="878"/>
      <c r="H399" s="878"/>
    </row>
    <row r="400" spans="3:8">
      <c r="C400" s="878"/>
      <c r="D400" s="878"/>
      <c r="E400" s="878"/>
      <c r="F400" s="878"/>
      <c r="G400" s="878"/>
      <c r="H400" s="878"/>
    </row>
    <row r="401" spans="3:10">
      <c r="C401" s="878"/>
      <c r="D401" s="878"/>
      <c r="E401" s="878"/>
      <c r="F401" s="878"/>
      <c r="G401" s="878"/>
      <c r="H401" s="878"/>
    </row>
    <row r="402" spans="3:10">
      <c r="C402" s="878"/>
      <c r="D402" s="878"/>
      <c r="E402" s="878"/>
      <c r="F402" s="878"/>
      <c r="G402" s="878"/>
      <c r="H402" s="878"/>
    </row>
    <row r="403" spans="3:10">
      <c r="C403" s="878"/>
      <c r="D403" s="878"/>
      <c r="E403" s="878"/>
      <c r="F403" s="878"/>
      <c r="G403" s="878"/>
      <c r="H403" s="878"/>
    </row>
    <row r="404" spans="3:10">
      <c r="C404" s="878"/>
      <c r="D404" s="878"/>
      <c r="E404" s="878"/>
      <c r="F404" s="878"/>
      <c r="G404" s="878"/>
      <c r="H404" s="878"/>
    </row>
    <row r="405" spans="3:10">
      <c r="C405" s="878"/>
      <c r="D405" s="878"/>
      <c r="E405" s="878"/>
      <c r="F405" s="878"/>
      <c r="G405" s="878"/>
      <c r="H405" s="878"/>
      <c r="I405" s="878"/>
      <c r="J405" s="878"/>
    </row>
    <row r="406" spans="3:10">
      <c r="C406" s="878"/>
      <c r="D406" s="878"/>
      <c r="E406" s="878"/>
      <c r="F406" s="878"/>
      <c r="G406" s="878"/>
      <c r="H406" s="878"/>
    </row>
    <row r="407" spans="3:10">
      <c r="C407" s="878"/>
      <c r="D407" s="878"/>
      <c r="E407" s="878"/>
      <c r="F407" s="878"/>
      <c r="G407" s="878"/>
      <c r="H407" s="878"/>
    </row>
    <row r="408" spans="3:10">
      <c r="C408" s="878"/>
      <c r="D408" s="878"/>
      <c r="E408" s="878"/>
      <c r="F408" s="878"/>
      <c r="G408" s="878"/>
      <c r="H408" s="878"/>
    </row>
    <row r="409" spans="3:10">
      <c r="C409" s="878"/>
      <c r="D409" s="878"/>
      <c r="E409" s="878"/>
      <c r="F409" s="878"/>
      <c r="G409" s="878"/>
      <c r="H409" s="878"/>
    </row>
    <row r="410" spans="3:10">
      <c r="C410" s="878"/>
      <c r="D410" s="878"/>
      <c r="E410" s="878"/>
      <c r="F410" s="878"/>
      <c r="G410" s="878"/>
      <c r="H410" s="878"/>
    </row>
    <row r="411" spans="3:10">
      <c r="C411" s="878"/>
      <c r="D411" s="878"/>
      <c r="E411" s="878"/>
      <c r="F411" s="878"/>
      <c r="G411" s="878"/>
      <c r="H411" s="878"/>
    </row>
    <row r="412" spans="3:10">
      <c r="C412" s="878"/>
      <c r="D412" s="878"/>
      <c r="E412" s="878"/>
      <c r="F412" s="878"/>
      <c r="G412" s="878"/>
      <c r="H412" s="878"/>
    </row>
    <row r="413" spans="3:10">
      <c r="C413" s="878"/>
      <c r="D413" s="878"/>
      <c r="E413" s="878"/>
      <c r="F413" s="878"/>
      <c r="G413" s="878"/>
      <c r="H413" s="878"/>
    </row>
    <row r="414" spans="3:10">
      <c r="C414" s="878"/>
      <c r="D414" s="878"/>
      <c r="E414" s="878"/>
      <c r="F414" s="878"/>
      <c r="G414" s="878"/>
      <c r="H414" s="878"/>
    </row>
    <row r="415" spans="3:10">
      <c r="C415" s="878"/>
      <c r="D415" s="878"/>
      <c r="E415" s="878"/>
      <c r="F415" s="878"/>
      <c r="G415" s="878"/>
      <c r="H415" s="878"/>
    </row>
    <row r="416" spans="3:10">
      <c r="C416" s="878"/>
      <c r="D416" s="878"/>
      <c r="E416" s="878"/>
      <c r="F416" s="878"/>
      <c r="G416" s="878"/>
      <c r="H416" s="878"/>
    </row>
    <row r="417" spans="3:8">
      <c r="C417" s="878"/>
      <c r="D417" s="878"/>
      <c r="E417" s="878"/>
      <c r="F417" s="878"/>
      <c r="G417" s="878"/>
      <c r="H417" s="878"/>
    </row>
    <row r="418" spans="3:8">
      <c r="C418" s="878"/>
      <c r="D418" s="878"/>
      <c r="E418" s="878"/>
      <c r="F418" s="878"/>
      <c r="G418" s="878"/>
      <c r="H418" s="878"/>
    </row>
    <row r="419" spans="3:8">
      <c r="C419" s="878"/>
      <c r="D419" s="878"/>
      <c r="E419" s="878"/>
      <c r="F419" s="878"/>
      <c r="G419" s="878"/>
      <c r="H419" s="878"/>
    </row>
    <row r="420" spans="3:8">
      <c r="C420" s="878"/>
      <c r="D420" s="878"/>
      <c r="E420" s="878"/>
      <c r="F420" s="878"/>
      <c r="G420" s="878"/>
      <c r="H420" s="878"/>
    </row>
    <row r="421" spans="3:8">
      <c r="C421" s="878"/>
      <c r="D421" s="878"/>
      <c r="E421" s="878"/>
      <c r="F421" s="878"/>
      <c r="G421" s="878"/>
      <c r="H421" s="878"/>
    </row>
    <row r="422" spans="3:8">
      <c r="C422" s="878"/>
      <c r="D422" s="878"/>
      <c r="E422" s="878"/>
      <c r="F422" s="878"/>
      <c r="G422" s="878"/>
      <c r="H422" s="878"/>
    </row>
    <row r="423" spans="3:8">
      <c r="C423" s="878"/>
      <c r="D423" s="878"/>
      <c r="E423" s="878"/>
      <c r="F423" s="878"/>
      <c r="G423" s="878"/>
      <c r="H423" s="878"/>
    </row>
    <row r="424" spans="3:8">
      <c r="C424" s="878"/>
      <c r="D424" s="878"/>
      <c r="E424" s="878"/>
      <c r="F424" s="878"/>
      <c r="G424" s="878"/>
      <c r="H424" s="878"/>
    </row>
    <row r="425" spans="3:8">
      <c r="C425" s="878"/>
      <c r="D425" s="878"/>
      <c r="E425" s="878"/>
      <c r="F425" s="878"/>
      <c r="G425" s="878"/>
      <c r="H425" s="878"/>
    </row>
    <row r="426" spans="3:8">
      <c r="C426" s="878"/>
      <c r="D426" s="878"/>
      <c r="E426" s="878"/>
      <c r="F426" s="878"/>
      <c r="G426" s="878"/>
      <c r="H426" s="878"/>
    </row>
    <row r="427" spans="3:8">
      <c r="C427" s="878"/>
      <c r="D427" s="878"/>
      <c r="E427" s="878"/>
      <c r="F427" s="878"/>
      <c r="G427" s="878"/>
      <c r="H427" s="878"/>
    </row>
    <row r="428" spans="3:8">
      <c r="C428" s="878"/>
      <c r="D428" s="878"/>
      <c r="E428" s="878"/>
      <c r="F428" s="878"/>
      <c r="G428" s="878"/>
      <c r="H428" s="878"/>
    </row>
    <row r="429" spans="3:8">
      <c r="C429" s="878"/>
      <c r="D429" s="878"/>
      <c r="E429" s="878"/>
      <c r="F429" s="878"/>
      <c r="G429" s="878"/>
      <c r="H429" s="878"/>
    </row>
    <row r="430" spans="3:8">
      <c r="C430" s="878"/>
      <c r="D430" s="878"/>
      <c r="E430" s="878"/>
      <c r="F430" s="878"/>
      <c r="G430" s="878"/>
      <c r="H430" s="878"/>
    </row>
    <row r="431" spans="3:8">
      <c r="C431" s="878"/>
      <c r="D431" s="878"/>
      <c r="E431" s="878"/>
      <c r="F431" s="878"/>
      <c r="G431" s="878"/>
      <c r="H431" s="878"/>
    </row>
    <row r="432" spans="3:8">
      <c r="C432" s="878"/>
      <c r="D432" s="878"/>
      <c r="E432" s="878"/>
      <c r="F432" s="878"/>
      <c r="G432" s="878"/>
      <c r="H432" s="878"/>
    </row>
    <row r="433" spans="3:8">
      <c r="C433" s="878"/>
      <c r="D433" s="878"/>
      <c r="E433" s="878"/>
      <c r="F433" s="878"/>
      <c r="G433" s="878"/>
      <c r="H433" s="878"/>
    </row>
    <row r="434" spans="3:8">
      <c r="C434" s="878"/>
      <c r="D434" s="878"/>
      <c r="E434" s="878"/>
      <c r="F434" s="878"/>
      <c r="G434" s="878"/>
      <c r="H434" s="878"/>
    </row>
    <row r="435" spans="3:8">
      <c r="C435" s="878"/>
      <c r="D435" s="878"/>
      <c r="E435" s="878"/>
      <c r="F435" s="878"/>
      <c r="G435" s="878"/>
      <c r="H435" s="878"/>
    </row>
    <row r="436" spans="3:8">
      <c r="C436" s="878"/>
      <c r="D436" s="878"/>
      <c r="E436" s="878"/>
      <c r="F436" s="878"/>
      <c r="G436" s="878"/>
      <c r="H436" s="878"/>
    </row>
    <row r="437" spans="3:8">
      <c r="C437" s="878"/>
      <c r="D437" s="878"/>
      <c r="E437" s="878"/>
      <c r="F437" s="878"/>
      <c r="G437" s="878"/>
      <c r="H437" s="878"/>
    </row>
    <row r="438" spans="3:8">
      <c r="C438" s="878"/>
      <c r="D438" s="878"/>
      <c r="E438" s="878"/>
      <c r="F438" s="878"/>
      <c r="G438" s="878"/>
      <c r="H438" s="878"/>
    </row>
    <row r="439" spans="3:8">
      <c r="C439" s="878"/>
      <c r="D439" s="878"/>
      <c r="E439" s="878"/>
      <c r="F439" s="878"/>
      <c r="G439" s="878"/>
      <c r="H439" s="878"/>
    </row>
    <row r="440" spans="3:8">
      <c r="C440" s="878"/>
      <c r="D440" s="878"/>
      <c r="E440" s="878"/>
      <c r="F440" s="878"/>
      <c r="G440" s="878"/>
      <c r="H440" s="878"/>
    </row>
    <row r="441" spans="3:8">
      <c r="C441" s="878"/>
      <c r="D441" s="878"/>
      <c r="E441" s="878"/>
      <c r="F441" s="878"/>
      <c r="G441" s="878"/>
      <c r="H441" s="878"/>
    </row>
    <row r="442" spans="3:8">
      <c r="C442" s="878"/>
      <c r="D442" s="878"/>
      <c r="E442" s="878"/>
      <c r="F442" s="878"/>
      <c r="G442" s="878"/>
      <c r="H442" s="878"/>
    </row>
    <row r="443" spans="3:8">
      <c r="C443" s="878"/>
      <c r="D443" s="878"/>
      <c r="E443" s="878"/>
      <c r="F443" s="878"/>
      <c r="G443" s="878"/>
      <c r="H443" s="878"/>
    </row>
    <row r="445" spans="3:8">
      <c r="C445" s="878"/>
    </row>
    <row r="449" spans="2:6">
      <c r="B449" s="878"/>
      <c r="C449" s="878"/>
      <c r="D449" s="878"/>
      <c r="E449" s="878"/>
      <c r="F449" s="878"/>
    </row>
    <row r="456" spans="2:6">
      <c r="C456" s="878"/>
    </row>
    <row r="457" spans="2:6">
      <c r="C457" s="878"/>
    </row>
    <row r="458" spans="2:6">
      <c r="C458" s="878"/>
    </row>
    <row r="459" spans="2:6">
      <c r="C459" s="878"/>
    </row>
    <row r="460" spans="2:6">
      <c r="C460" s="878"/>
    </row>
    <row r="461" spans="2:6">
      <c r="C461" s="878"/>
    </row>
    <row r="462" spans="2:6">
      <c r="C462" s="878"/>
    </row>
    <row r="463" spans="2:6">
      <c r="C463" s="878"/>
    </row>
    <row r="464" spans="2:6">
      <c r="C464" s="878"/>
    </row>
    <row r="465" spans="3:3">
      <c r="C465" s="878"/>
    </row>
    <row r="466" spans="3:3">
      <c r="C466" s="878"/>
    </row>
    <row r="467" spans="3:3">
      <c r="C467" s="878"/>
    </row>
    <row r="474" spans="3:3">
      <c r="C474" s="878"/>
    </row>
    <row r="475" spans="3:3">
      <c r="C475" s="878"/>
    </row>
    <row r="476" spans="3:3">
      <c r="C476" s="878"/>
    </row>
    <row r="477" spans="3:3">
      <c r="C477" s="878"/>
    </row>
    <row r="478" spans="3:3">
      <c r="C478" s="878"/>
    </row>
    <row r="479" spans="3:3">
      <c r="C479" s="878"/>
    </row>
    <row r="480" spans="3:3">
      <c r="C480" s="878"/>
    </row>
    <row r="481" spans="3:3">
      <c r="C481" s="878"/>
    </row>
    <row r="482" spans="3:3">
      <c r="C482" s="878"/>
    </row>
    <row r="483" spans="3:3">
      <c r="C483" s="878"/>
    </row>
    <row r="484" spans="3:3">
      <c r="C484" s="878"/>
    </row>
    <row r="485" spans="3:3">
      <c r="C485" s="878"/>
    </row>
    <row r="486" spans="3:3">
      <c r="C486" s="878"/>
    </row>
    <row r="487" spans="3:3">
      <c r="C487" s="878"/>
    </row>
    <row r="488" spans="3:3">
      <c r="C488" s="878"/>
    </row>
    <row r="489" spans="3:3">
      <c r="C489" s="878"/>
    </row>
    <row r="490" spans="3:3">
      <c r="C490" s="878"/>
    </row>
    <row r="491" spans="3:3">
      <c r="C491" s="878"/>
    </row>
    <row r="492" spans="3:3">
      <c r="C492" s="878"/>
    </row>
    <row r="493" spans="3:3">
      <c r="C493" s="878"/>
    </row>
    <row r="494" spans="3:3">
      <c r="C494" s="878"/>
    </row>
    <row r="495" spans="3:3">
      <c r="C495" s="878"/>
    </row>
    <row r="496" spans="3:3">
      <c r="C496" s="878"/>
    </row>
    <row r="497" spans="3:3">
      <c r="C497" s="878"/>
    </row>
    <row r="498" spans="3:3">
      <c r="C498" s="878"/>
    </row>
    <row r="499" spans="3:3">
      <c r="C499" s="878"/>
    </row>
    <row r="500" spans="3:3">
      <c r="C500" s="878"/>
    </row>
    <row r="501" spans="3:3">
      <c r="C501" s="878"/>
    </row>
    <row r="502" spans="3:3">
      <c r="C502" s="878"/>
    </row>
    <row r="503" spans="3:3">
      <c r="C503" s="878"/>
    </row>
    <row r="504" spans="3:3">
      <c r="C504" s="878"/>
    </row>
    <row r="505" spans="3:3">
      <c r="C505" s="878"/>
    </row>
  </sheetData>
  <sheetProtection algorithmName="SHA-512" hashValue="z1bAjRB+rJgGeomMW9yH2Lp0VMmE3jrpEHAjnkwyIw2zH4/KrdDWkawtj+hFzqwxX0l92MbV/u5xkE/Sgpg+0A==" saltValue="xjbHoG4efBeg1hSZop6c7A==" spinCount="100000" sheet="1" objects="1" scenarios="1"/>
  <mergeCells count="51">
    <mergeCell ref="H90:H91"/>
    <mergeCell ref="A107:A108"/>
    <mergeCell ref="B107:B108"/>
    <mergeCell ref="C107:C108"/>
    <mergeCell ref="F90:F91"/>
    <mergeCell ref="A90:A91"/>
    <mergeCell ref="B90:B91"/>
    <mergeCell ref="C90:D90"/>
    <mergeCell ref="E90:E91"/>
    <mergeCell ref="G90:G91"/>
    <mergeCell ref="A81:B81"/>
    <mergeCell ref="A82:B82"/>
    <mergeCell ref="A83:B83"/>
    <mergeCell ref="A84:B84"/>
    <mergeCell ref="A80:B80"/>
    <mergeCell ref="A79:B79"/>
    <mergeCell ref="E45:E47"/>
    <mergeCell ref="F45:F47"/>
    <mergeCell ref="B46:B47"/>
    <mergeCell ref="C46:D46"/>
    <mergeCell ref="A53:A54"/>
    <mergeCell ref="B53:E53"/>
    <mergeCell ref="F53:I53"/>
    <mergeCell ref="A45:A47"/>
    <mergeCell ref="B45:D45"/>
    <mergeCell ref="C60:D60"/>
    <mergeCell ref="E60:F60"/>
    <mergeCell ref="A77:B77"/>
    <mergeCell ref="A78:B78"/>
    <mergeCell ref="A40:A41"/>
    <mergeCell ref="N32:O32"/>
    <mergeCell ref="A27:A28"/>
    <mergeCell ref="A32:A33"/>
    <mergeCell ref="B32:B33"/>
    <mergeCell ref="C32:C33"/>
    <mergeCell ref="D32:D33"/>
    <mergeCell ref="E32:F32"/>
    <mergeCell ref="G32:G33"/>
    <mergeCell ref="H32:I32"/>
    <mergeCell ref="J32:J33"/>
    <mergeCell ref="K32:L32"/>
    <mergeCell ref="M32:M33"/>
    <mergeCell ref="A35:B35"/>
    <mergeCell ref="A36:A37"/>
    <mergeCell ref="A38:A39"/>
    <mergeCell ref="A25:A26"/>
    <mergeCell ref="A14:B14"/>
    <mergeCell ref="A15:A16"/>
    <mergeCell ref="A17:A18"/>
    <mergeCell ref="A19:B19"/>
    <mergeCell ref="A24:B2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Z505"/>
  <sheetViews>
    <sheetView topLeftCell="A187" zoomScale="90" zoomScaleNormal="90" workbookViewId="0">
      <selection activeCell="H210" sqref="H210"/>
    </sheetView>
  </sheetViews>
  <sheetFormatPr defaultColWidth="9.109375" defaultRowHeight="14.4"/>
  <cols>
    <col min="1" max="1" width="42.88671875" style="520" customWidth="1"/>
    <col min="2" max="2" width="27.5546875" style="520" bestFit="1" customWidth="1"/>
    <col min="3" max="3" width="18.6640625" style="520" customWidth="1"/>
    <col min="4" max="4" width="11.5546875" style="520" customWidth="1"/>
    <col min="5" max="5" width="11" style="520" customWidth="1"/>
    <col min="6" max="6" width="10.88671875" style="520" customWidth="1"/>
    <col min="7" max="7" width="9.109375" style="520" customWidth="1"/>
    <col min="8" max="8" width="9.88671875" style="520" customWidth="1"/>
    <col min="9" max="9" width="12.88671875" style="520" customWidth="1"/>
    <col min="10" max="10" width="10.33203125" style="520" customWidth="1"/>
    <col min="11" max="11" width="10.6640625" style="520" customWidth="1"/>
    <col min="12" max="12" width="11.6640625" style="520" customWidth="1"/>
    <col min="13" max="14" width="9.109375" style="520" customWidth="1"/>
    <col min="15" max="15" width="11.6640625" style="520" customWidth="1"/>
    <col min="16" max="17" width="9.109375" style="520" customWidth="1"/>
    <col min="18" max="18" width="19.44140625" style="520" customWidth="1"/>
    <col min="19" max="19" width="11.6640625" style="520" customWidth="1"/>
    <col min="20" max="20" width="9.6640625" style="520" customWidth="1"/>
    <col min="21" max="21" width="15.5546875" style="520" customWidth="1"/>
    <col min="22" max="22" width="10" style="520" customWidth="1"/>
    <col min="23" max="16384" width="9.109375" style="520"/>
  </cols>
  <sheetData>
    <row r="1" spans="1:24">
      <c r="A1" s="519"/>
      <c r="I1" s="21"/>
    </row>
    <row r="2" spans="1:24">
      <c r="C2" s="521"/>
    </row>
    <row r="6" spans="1:24">
      <c r="A6" s="520" t="s">
        <v>38</v>
      </c>
      <c r="B6" s="10"/>
    </row>
    <row r="7" spans="1:24">
      <c r="A7" s="35" t="s">
        <v>1429</v>
      </c>
    </row>
    <row r="8" spans="1:24" ht="12.75" customHeight="1">
      <c r="A8" s="515"/>
    </row>
    <row r="9" spans="1:24" ht="12.75" customHeight="1">
      <c r="B9" s="10"/>
    </row>
    <row r="10" spans="1:24" ht="12.75" customHeight="1">
      <c r="A10" s="522" t="s">
        <v>1430</v>
      </c>
    </row>
    <row r="11" spans="1:24">
      <c r="A11" s="522" t="s">
        <v>1431</v>
      </c>
    </row>
    <row r="13" spans="1:24" ht="13.5" customHeight="1">
      <c r="A13" s="1247" t="s">
        <v>1432</v>
      </c>
      <c r="B13" s="1279" t="s">
        <v>1433</v>
      </c>
      <c r="C13" s="1280"/>
      <c r="D13" s="1280"/>
      <c r="E13" s="1280"/>
      <c r="F13" s="1280"/>
      <c r="G13" s="1280"/>
      <c r="H13" s="1280"/>
      <c r="I13" s="1280"/>
      <c r="J13" s="1280"/>
      <c r="K13" s="1280"/>
      <c r="L13" s="1280"/>
      <c r="M13" s="1281"/>
      <c r="N13" s="1279" t="s">
        <v>1433</v>
      </c>
      <c r="O13" s="1280"/>
      <c r="P13" s="1280"/>
      <c r="Q13" s="1280"/>
      <c r="R13" s="1280"/>
      <c r="S13" s="1280"/>
      <c r="T13" s="1280"/>
      <c r="U13" s="1280"/>
      <c r="V13" s="1280"/>
      <c r="W13" s="1280"/>
      <c r="X13" s="1281"/>
    </row>
    <row r="14" spans="1:24" ht="15" customHeight="1">
      <c r="A14" s="1248"/>
      <c r="B14" s="1282" t="s">
        <v>1434</v>
      </c>
      <c r="C14" s="1250" t="s">
        <v>1435</v>
      </c>
      <c r="D14" s="1251"/>
      <c r="E14" s="1251"/>
      <c r="F14" s="1251"/>
      <c r="G14" s="1251"/>
      <c r="H14" s="1251"/>
      <c r="I14" s="1251"/>
      <c r="J14" s="1251"/>
      <c r="K14" s="1251"/>
      <c r="L14" s="1251"/>
      <c r="M14" s="1252"/>
      <c r="N14" s="1299" t="s">
        <v>1436</v>
      </c>
      <c r="O14" s="1300"/>
      <c r="P14" s="1300"/>
      <c r="Q14" s="1300"/>
      <c r="R14" s="1300"/>
      <c r="S14" s="1300"/>
      <c r="T14" s="1300"/>
      <c r="U14" s="1300"/>
      <c r="V14" s="1300"/>
      <c r="W14" s="1300"/>
      <c r="X14" s="1301"/>
    </row>
    <row r="15" spans="1:24" ht="15.75" customHeight="1">
      <c r="A15" s="1248"/>
      <c r="B15" s="1284"/>
      <c r="C15" s="1247" t="s">
        <v>1437</v>
      </c>
      <c r="D15" s="1282" t="s">
        <v>37</v>
      </c>
      <c r="E15" s="1250" t="s">
        <v>1438</v>
      </c>
      <c r="F15" s="1251"/>
      <c r="G15" s="1251"/>
      <c r="H15" s="1252"/>
      <c r="I15" s="1250" t="s">
        <v>1439</v>
      </c>
      <c r="J15" s="1251"/>
      <c r="K15" s="1251"/>
      <c r="L15" s="1251"/>
      <c r="M15" s="1252"/>
      <c r="N15" s="1247" t="s">
        <v>1440</v>
      </c>
      <c r="O15" s="1247" t="s">
        <v>37</v>
      </c>
      <c r="P15" s="1250" t="s">
        <v>1438</v>
      </c>
      <c r="Q15" s="1251"/>
      <c r="R15" s="1251"/>
      <c r="S15" s="1252"/>
      <c r="T15" s="1250" t="s">
        <v>1439</v>
      </c>
      <c r="U15" s="1251"/>
      <c r="V15" s="1251"/>
      <c r="W15" s="1251"/>
      <c r="X15" s="1252"/>
    </row>
    <row r="16" spans="1:24" ht="16.5" customHeight="1">
      <c r="A16" s="1248"/>
      <c r="B16" s="1284"/>
      <c r="C16" s="1248"/>
      <c r="D16" s="1283"/>
      <c r="E16" s="1282" t="s">
        <v>1441</v>
      </c>
      <c r="F16" s="1250" t="s">
        <v>1442</v>
      </c>
      <c r="G16" s="1251"/>
      <c r="H16" s="1252"/>
      <c r="I16" s="1282" t="s">
        <v>1443</v>
      </c>
      <c r="J16" s="1282" t="s">
        <v>1444</v>
      </c>
      <c r="K16" s="1282" t="s">
        <v>1445</v>
      </c>
      <c r="L16" s="1282" t="s">
        <v>1446</v>
      </c>
      <c r="M16" s="1282" t="s">
        <v>1447</v>
      </c>
      <c r="N16" s="1248"/>
      <c r="O16" s="1249"/>
      <c r="P16" s="1282" t="s">
        <v>1441</v>
      </c>
      <c r="Q16" s="1250" t="s">
        <v>1442</v>
      </c>
      <c r="R16" s="1251"/>
      <c r="S16" s="1252"/>
      <c r="T16" s="1282" t="s">
        <v>1443</v>
      </c>
      <c r="U16" s="1282" t="s">
        <v>1448</v>
      </c>
      <c r="V16" s="1282" t="s">
        <v>1445</v>
      </c>
      <c r="W16" s="1282" t="s">
        <v>1446</v>
      </c>
      <c r="X16" s="1282" t="s">
        <v>1447</v>
      </c>
    </row>
    <row r="17" spans="1:24" ht="14.25" customHeight="1">
      <c r="A17" s="1248"/>
      <c r="B17" s="1284"/>
      <c r="C17" s="1248"/>
      <c r="D17" s="1247" t="s">
        <v>1449</v>
      </c>
      <c r="E17" s="1284"/>
      <c r="F17" s="1282" t="s">
        <v>1450</v>
      </c>
      <c r="G17" s="1250" t="s">
        <v>1451</v>
      </c>
      <c r="H17" s="1252"/>
      <c r="I17" s="1284"/>
      <c r="J17" s="1284"/>
      <c r="K17" s="1284"/>
      <c r="L17" s="1284"/>
      <c r="M17" s="1284"/>
      <c r="N17" s="1248"/>
      <c r="O17" s="1247" t="s">
        <v>1452</v>
      </c>
      <c r="P17" s="1284"/>
      <c r="Q17" s="1282" t="s">
        <v>1450</v>
      </c>
      <c r="R17" s="1250" t="s">
        <v>1451</v>
      </c>
      <c r="S17" s="1252"/>
      <c r="T17" s="1284"/>
      <c r="U17" s="1284"/>
      <c r="V17" s="1284"/>
      <c r="W17" s="1284"/>
      <c r="X17" s="1284"/>
    </row>
    <row r="18" spans="1:24" ht="41.4">
      <c r="A18" s="1249"/>
      <c r="B18" s="523" t="s">
        <v>1453</v>
      </c>
      <c r="C18" s="524" t="s">
        <v>1454</v>
      </c>
      <c r="D18" s="1249"/>
      <c r="E18" s="1283"/>
      <c r="F18" s="1283"/>
      <c r="G18" s="5" t="s">
        <v>1455</v>
      </c>
      <c r="H18" s="525" t="s">
        <v>1456</v>
      </c>
      <c r="I18" s="523" t="s">
        <v>1848</v>
      </c>
      <c r="J18" s="1283"/>
      <c r="K18" s="1283"/>
      <c r="L18" s="1283"/>
      <c r="M18" s="1283"/>
      <c r="N18" s="526" t="s">
        <v>1849</v>
      </c>
      <c r="O18" s="1249"/>
      <c r="P18" s="1283"/>
      <c r="Q18" s="1283"/>
      <c r="R18" s="526" t="s">
        <v>1455</v>
      </c>
      <c r="S18" s="527" t="s">
        <v>1456</v>
      </c>
      <c r="T18" s="523" t="s">
        <v>1850</v>
      </c>
      <c r="U18" s="1283"/>
      <c r="V18" s="1283"/>
      <c r="W18" s="1283"/>
      <c r="X18" s="1283"/>
    </row>
    <row r="19" spans="1:24">
      <c r="A19" s="23" t="s">
        <v>2</v>
      </c>
      <c r="B19" s="528">
        <v>1</v>
      </c>
      <c r="C19" s="528">
        <v>2</v>
      </c>
      <c r="D19" s="528">
        <v>3</v>
      </c>
      <c r="E19" s="23">
        <v>4</v>
      </c>
      <c r="F19" s="23">
        <v>5</v>
      </c>
      <c r="G19" s="23">
        <v>6</v>
      </c>
      <c r="H19" s="23">
        <v>7</v>
      </c>
      <c r="I19" s="528">
        <v>8</v>
      </c>
      <c r="J19" s="23">
        <v>9</v>
      </c>
      <c r="K19" s="23">
        <v>10</v>
      </c>
      <c r="L19" s="23">
        <v>11</v>
      </c>
      <c r="M19" s="23">
        <v>12</v>
      </c>
      <c r="N19" s="23" t="s">
        <v>1146</v>
      </c>
      <c r="O19" s="23" t="s">
        <v>1145</v>
      </c>
      <c r="P19" s="23" t="s">
        <v>1457</v>
      </c>
      <c r="Q19" s="23" t="s">
        <v>1458</v>
      </c>
      <c r="R19" s="23" t="s">
        <v>1459</v>
      </c>
      <c r="S19" s="23" t="s">
        <v>1460</v>
      </c>
      <c r="T19" s="23" t="s">
        <v>1461</v>
      </c>
      <c r="U19" s="23" t="s">
        <v>1462</v>
      </c>
      <c r="V19" s="23" t="s">
        <v>1463</v>
      </c>
      <c r="W19" s="23" t="s">
        <v>1464</v>
      </c>
      <c r="X19" s="23" t="s">
        <v>1465</v>
      </c>
    </row>
    <row r="20" spans="1:24" s="529" customFormat="1" ht="20.25" customHeight="1">
      <c r="A20" s="11" t="s">
        <v>1</v>
      </c>
      <c r="B20" s="803">
        <f>SUM(B21:B22)</f>
        <v>0</v>
      </c>
      <c r="C20" s="803">
        <f t="shared" ref="C20:X20" si="0">SUM(C21:C22)</f>
        <v>0</v>
      </c>
      <c r="D20" s="803">
        <f t="shared" si="0"/>
        <v>0</v>
      </c>
      <c r="E20" s="803">
        <f>SUM(E21:E22)</f>
        <v>0</v>
      </c>
      <c r="F20" s="803">
        <f t="shared" si="0"/>
        <v>0</v>
      </c>
      <c r="G20" s="803">
        <f t="shared" si="0"/>
        <v>0</v>
      </c>
      <c r="H20" s="803">
        <f t="shared" si="0"/>
        <v>0</v>
      </c>
      <c r="I20" s="803">
        <f>SUM(J20:M20)</f>
        <v>0</v>
      </c>
      <c r="J20" s="803">
        <f t="shared" si="0"/>
        <v>0</v>
      </c>
      <c r="K20" s="803">
        <f t="shared" si="0"/>
        <v>0</v>
      </c>
      <c r="L20" s="803">
        <f t="shared" si="0"/>
        <v>0</v>
      </c>
      <c r="M20" s="803">
        <f t="shared" si="0"/>
        <v>0</v>
      </c>
      <c r="N20" s="803">
        <f>+P20+T20</f>
        <v>0</v>
      </c>
      <c r="O20" s="803">
        <f t="shared" si="0"/>
        <v>0</v>
      </c>
      <c r="P20" s="803">
        <f t="shared" si="0"/>
        <v>0</v>
      </c>
      <c r="Q20" s="803">
        <f t="shared" si="0"/>
        <v>0</v>
      </c>
      <c r="R20" s="803">
        <f t="shared" si="0"/>
        <v>0</v>
      </c>
      <c r="S20" s="803">
        <f t="shared" si="0"/>
        <v>0</v>
      </c>
      <c r="T20" s="803">
        <f t="shared" si="0"/>
        <v>0</v>
      </c>
      <c r="U20" s="803">
        <f t="shared" si="0"/>
        <v>0</v>
      </c>
      <c r="V20" s="803">
        <f t="shared" si="0"/>
        <v>0</v>
      </c>
      <c r="W20" s="803">
        <f t="shared" si="0"/>
        <v>0</v>
      </c>
      <c r="X20" s="803">
        <f t="shared" si="0"/>
        <v>0</v>
      </c>
    </row>
    <row r="21" spans="1:24" ht="20.25" customHeight="1">
      <c r="A21" s="11" t="s">
        <v>20</v>
      </c>
      <c r="B21" s="803">
        <f>+C21+N21</f>
        <v>0</v>
      </c>
      <c r="C21" s="803">
        <f>+E21+I21</f>
        <v>0</v>
      </c>
      <c r="D21" s="3">
        <v>0</v>
      </c>
      <c r="E21" s="3">
        <v>0</v>
      </c>
      <c r="F21" s="3">
        <v>0</v>
      </c>
      <c r="G21" s="3">
        <v>0</v>
      </c>
      <c r="H21" s="3">
        <v>0</v>
      </c>
      <c r="I21" s="803">
        <f>SUM(J21:M21)</f>
        <v>0</v>
      </c>
      <c r="J21" s="3">
        <v>0</v>
      </c>
      <c r="K21" s="3">
        <v>0</v>
      </c>
      <c r="L21" s="3">
        <v>0</v>
      </c>
      <c r="M21" s="3">
        <v>0</v>
      </c>
      <c r="N21" s="803">
        <f>+P21+T21</f>
        <v>0</v>
      </c>
      <c r="O21" s="3">
        <v>0</v>
      </c>
      <c r="P21" s="3">
        <v>0</v>
      </c>
      <c r="Q21" s="3">
        <v>0</v>
      </c>
      <c r="R21" s="3">
        <v>0</v>
      </c>
      <c r="S21" s="3">
        <v>0</v>
      </c>
      <c r="T21" s="803">
        <f>SUM(U21:X21)</f>
        <v>0</v>
      </c>
      <c r="U21" s="3">
        <v>0</v>
      </c>
      <c r="V21" s="3">
        <v>0</v>
      </c>
      <c r="W21" s="3">
        <v>0</v>
      </c>
      <c r="X21" s="3">
        <v>0</v>
      </c>
    </row>
    <row r="22" spans="1:24" ht="20.25" customHeight="1">
      <c r="A22" s="11" t="s">
        <v>21</v>
      </c>
      <c r="B22" s="803">
        <f>+C22+N22</f>
        <v>0</v>
      </c>
      <c r="C22" s="803">
        <f>+E22+I22</f>
        <v>0</v>
      </c>
      <c r="D22" s="3">
        <v>0</v>
      </c>
      <c r="E22" s="3">
        <v>0</v>
      </c>
      <c r="F22" s="3">
        <v>0</v>
      </c>
      <c r="G22" s="3">
        <v>0</v>
      </c>
      <c r="H22" s="3">
        <v>0</v>
      </c>
      <c r="I22" s="803">
        <f>SUM(J22:M22)</f>
        <v>0</v>
      </c>
      <c r="J22" s="3">
        <v>0</v>
      </c>
      <c r="K22" s="3">
        <v>0</v>
      </c>
      <c r="L22" s="3">
        <v>0</v>
      </c>
      <c r="M22" s="3">
        <v>0</v>
      </c>
      <c r="N22" s="803">
        <f>+P22+T22</f>
        <v>0</v>
      </c>
      <c r="O22" s="3">
        <v>0</v>
      </c>
      <c r="P22" s="3">
        <v>0</v>
      </c>
      <c r="Q22" s="3">
        <v>0</v>
      </c>
      <c r="R22" s="3">
        <v>0</v>
      </c>
      <c r="S22" s="3">
        <v>0</v>
      </c>
      <c r="T22" s="803">
        <f>SUM(U22:X22)</f>
        <v>0</v>
      </c>
      <c r="U22" s="3">
        <v>0</v>
      </c>
      <c r="V22" s="3">
        <v>0</v>
      </c>
      <c r="W22" s="3">
        <v>0</v>
      </c>
      <c r="X22" s="3">
        <v>0</v>
      </c>
    </row>
    <row r="23" spans="1:24">
      <c r="A23" s="530"/>
      <c r="D23" s="801" t="str">
        <f>IF(OR(C21&gt;(D21),(AND(C21=0,D21=0))),"OK ","Err")</f>
        <v xml:space="preserve">OK </v>
      </c>
      <c r="F23" s="801" t="str">
        <f>IF(E21&gt;=(F21),"OK ","Err")</f>
        <v xml:space="preserve">OK </v>
      </c>
      <c r="G23" s="801" t="str">
        <f>IF(F21&gt;=(G21),"OK ","Err")</f>
        <v xml:space="preserve">OK </v>
      </c>
      <c r="H23" s="801" t="str">
        <f>IF(OR(G21&gt;(H21),(AND(G21=0,H21=0))),"OK","Err")</f>
        <v>OK</v>
      </c>
      <c r="O23" s="801" t="str">
        <f>IF(OR(N21&gt;(O21),(AND(N21=0,O21=0))),"OK","Err")</f>
        <v>OK</v>
      </c>
      <c r="Q23" s="801" t="str">
        <f>IF(P21&gt;=(Q21),"OK ","Err")</f>
        <v xml:space="preserve">OK </v>
      </c>
      <c r="R23" s="801" t="str">
        <f>IF(OR(Q21&gt;(R21),(AND(Q21=0,R21=0))),"OK","Err")</f>
        <v>OK</v>
      </c>
      <c r="S23" s="801" t="str">
        <f>IF(OR(R21&gt;(S21),(AND(R21=0,S21=0))),"OK","Err")</f>
        <v>OK</v>
      </c>
    </row>
    <row r="24" spans="1:24">
      <c r="A24" s="530"/>
      <c r="D24" s="801" t="str">
        <f>IF(OR(C22&gt;(D22),(AND(C22=0,D22=0))),"OK ","Err")</f>
        <v xml:space="preserve">OK </v>
      </c>
      <c r="F24" s="801" t="str">
        <f>IF(E22&gt;=(F22),"OK ","Err")</f>
        <v xml:space="preserve">OK </v>
      </c>
      <c r="G24" s="801" t="str">
        <f>IF(F22&gt;=(G22),"OK ","Err")</f>
        <v xml:space="preserve">OK </v>
      </c>
      <c r="H24" s="801" t="str">
        <f>IF(OR(G22&gt;(H22),(AND(G22=0,H22=0))),"OK","Err")</f>
        <v>OK</v>
      </c>
      <c r="O24" s="801" t="str">
        <f>IF(OR(N22&gt;(O22),(AND(N22=0,O22=0))),"OK","Err")</f>
        <v>OK</v>
      </c>
      <c r="Q24" s="801" t="str">
        <f>IF(P22&gt;=(Q22),"OK ","Err")</f>
        <v xml:space="preserve">OK </v>
      </c>
      <c r="R24" s="801" t="str">
        <f>IF(OR(Q22&gt;(R22),(AND(Q22=0,R22=0))),"OK","Err")</f>
        <v>OK</v>
      </c>
      <c r="S24" s="801" t="str">
        <f>IF(OR(R22&gt;(S22),(AND(R22=0,S22=0))),"OK","Err")</f>
        <v>OK</v>
      </c>
    </row>
    <row r="25" spans="1:24">
      <c r="A25" s="530"/>
      <c r="D25" s="531"/>
    </row>
    <row r="26" spans="1:24">
      <c r="A26" s="2" t="s">
        <v>1466</v>
      </c>
    </row>
    <row r="28" spans="1:24" ht="15" customHeight="1">
      <c r="A28" s="1247" t="s">
        <v>1432</v>
      </c>
      <c r="B28" s="1250" t="s">
        <v>1423</v>
      </c>
      <c r="C28" s="1251"/>
      <c r="D28" s="1251"/>
      <c r="E28" s="1251"/>
      <c r="F28" s="1251"/>
      <c r="G28" s="1251"/>
      <c r="H28" s="1251"/>
      <c r="I28" s="1251"/>
      <c r="J28" s="1251"/>
      <c r="K28" s="1251"/>
      <c r="L28" s="1252"/>
    </row>
    <row r="29" spans="1:24" ht="15" customHeight="1">
      <c r="A29" s="1248"/>
      <c r="B29" s="1282" t="s">
        <v>1467</v>
      </c>
      <c r="C29" s="1282" t="s">
        <v>37</v>
      </c>
      <c r="D29" s="1250" t="s">
        <v>1438</v>
      </c>
      <c r="E29" s="1251"/>
      <c r="F29" s="1251"/>
      <c r="G29" s="1252"/>
      <c r="H29" s="1250" t="s">
        <v>1439</v>
      </c>
      <c r="I29" s="1251"/>
      <c r="J29" s="1251"/>
      <c r="K29" s="1251"/>
      <c r="L29" s="1252"/>
    </row>
    <row r="30" spans="1:24" ht="15" customHeight="1">
      <c r="A30" s="1248"/>
      <c r="B30" s="1284"/>
      <c r="C30" s="1283"/>
      <c r="D30" s="1282" t="s">
        <v>1441</v>
      </c>
      <c r="E30" s="1250" t="s">
        <v>1442</v>
      </c>
      <c r="F30" s="1251"/>
      <c r="G30" s="1252"/>
      <c r="H30" s="1282" t="s">
        <v>1443</v>
      </c>
      <c r="I30" s="1282" t="s">
        <v>1444</v>
      </c>
      <c r="J30" s="1282" t="s">
        <v>1445</v>
      </c>
      <c r="K30" s="1282" t="s">
        <v>1446</v>
      </c>
      <c r="L30" s="1282" t="s">
        <v>1447</v>
      </c>
    </row>
    <row r="31" spans="1:24" ht="13.5" customHeight="1">
      <c r="A31" s="1248"/>
      <c r="B31" s="1284"/>
      <c r="C31" s="1247" t="s">
        <v>1449</v>
      </c>
      <c r="D31" s="1284"/>
      <c r="E31" s="1282" t="s">
        <v>1450</v>
      </c>
      <c r="F31" s="1250" t="s">
        <v>1451</v>
      </c>
      <c r="G31" s="1252"/>
      <c r="H31" s="1284"/>
      <c r="I31" s="1284"/>
      <c r="J31" s="1284"/>
      <c r="K31" s="1284"/>
      <c r="L31" s="1284"/>
    </row>
    <row r="32" spans="1:24" ht="41.4">
      <c r="A32" s="1249"/>
      <c r="B32" s="526" t="s">
        <v>1468</v>
      </c>
      <c r="C32" s="1249"/>
      <c r="D32" s="1283"/>
      <c r="E32" s="1283"/>
      <c r="F32" s="526" t="s">
        <v>1455</v>
      </c>
      <c r="G32" s="532" t="s">
        <v>1456</v>
      </c>
      <c r="H32" s="523" t="s">
        <v>1469</v>
      </c>
      <c r="I32" s="1283"/>
      <c r="J32" s="1283"/>
      <c r="K32" s="1283"/>
      <c r="L32" s="1283"/>
    </row>
    <row r="33" spans="1:15">
      <c r="A33" s="23" t="s">
        <v>2</v>
      </c>
      <c r="B33" s="23" t="s">
        <v>1470</v>
      </c>
      <c r="C33" s="23" t="s">
        <v>1471</v>
      </c>
      <c r="D33" s="23" t="s">
        <v>1472</v>
      </c>
      <c r="E33" s="23" t="s">
        <v>1473</v>
      </c>
      <c r="F33" s="23" t="s">
        <v>1474</v>
      </c>
      <c r="G33" s="23" t="s">
        <v>1475</v>
      </c>
      <c r="H33" s="528" t="s">
        <v>1476</v>
      </c>
      <c r="I33" s="23" t="s">
        <v>1477</v>
      </c>
      <c r="J33" s="23" t="s">
        <v>1478</v>
      </c>
      <c r="K33" s="23" t="s">
        <v>1149</v>
      </c>
      <c r="L33" s="23" t="s">
        <v>1148</v>
      </c>
    </row>
    <row r="34" spans="1:15" s="529" customFormat="1" ht="20.25" customHeight="1">
      <c r="A34" s="11" t="s">
        <v>1</v>
      </c>
      <c r="B34" s="803">
        <f t="shared" ref="B34:G34" si="1">SUM(B35:B36)</f>
        <v>0</v>
      </c>
      <c r="C34" s="803">
        <f t="shared" si="1"/>
        <v>0</v>
      </c>
      <c r="D34" s="803">
        <f t="shared" si="1"/>
        <v>0</v>
      </c>
      <c r="E34" s="803">
        <f t="shared" si="1"/>
        <v>0</v>
      </c>
      <c r="F34" s="803">
        <f t="shared" si="1"/>
        <v>0</v>
      </c>
      <c r="G34" s="803">
        <f t="shared" si="1"/>
        <v>0</v>
      </c>
      <c r="H34" s="803">
        <f>SUM(I34:L34)</f>
        <v>0</v>
      </c>
      <c r="I34" s="803">
        <f>SUM(I35:I36)</f>
        <v>0</v>
      </c>
      <c r="J34" s="803">
        <f>SUM(J35:J36)</f>
        <v>0</v>
      </c>
      <c r="K34" s="803">
        <f>SUM(K35:K36)</f>
        <v>0</v>
      </c>
      <c r="L34" s="803">
        <f>SUM(L35:L36)</f>
        <v>0</v>
      </c>
    </row>
    <row r="35" spans="1:15" ht="20.25" customHeight="1">
      <c r="A35" s="11" t="s">
        <v>20</v>
      </c>
      <c r="B35" s="803">
        <f>+D35+H35</f>
        <v>0</v>
      </c>
      <c r="C35" s="3">
        <v>0</v>
      </c>
      <c r="D35" s="3">
        <v>0</v>
      </c>
      <c r="E35" s="3">
        <v>0</v>
      </c>
      <c r="F35" s="3">
        <v>0</v>
      </c>
      <c r="G35" s="3">
        <v>0</v>
      </c>
      <c r="H35" s="803">
        <f>SUM(I35:L35)</f>
        <v>0</v>
      </c>
      <c r="I35" s="3">
        <v>0</v>
      </c>
      <c r="J35" s="3">
        <v>0</v>
      </c>
      <c r="K35" s="3">
        <v>0</v>
      </c>
      <c r="L35" s="3">
        <v>0</v>
      </c>
    </row>
    <row r="36" spans="1:15" ht="20.25" customHeight="1">
      <c r="A36" s="11" t="s">
        <v>21</v>
      </c>
      <c r="B36" s="803">
        <f>+D36+H36</f>
        <v>0</v>
      </c>
      <c r="C36" s="3">
        <v>0</v>
      </c>
      <c r="D36" s="3">
        <v>0</v>
      </c>
      <c r="E36" s="3">
        <v>0</v>
      </c>
      <c r="F36" s="3">
        <v>0</v>
      </c>
      <c r="G36" s="3">
        <v>0</v>
      </c>
      <c r="H36" s="803">
        <f>SUM(I36:L36)</f>
        <v>0</v>
      </c>
      <c r="I36" s="3">
        <v>0</v>
      </c>
      <c r="J36" s="3">
        <v>0</v>
      </c>
      <c r="K36" s="3">
        <v>0</v>
      </c>
      <c r="L36" s="3">
        <v>0</v>
      </c>
    </row>
    <row r="37" spans="1:15">
      <c r="C37" s="801" t="str">
        <f>IF(OR(B35&gt;(C35),(AND(B35=0,C35=0))),"OK","Err")</f>
        <v>OK</v>
      </c>
      <c r="E37" s="801" t="str">
        <f>IF(D35&gt;=(E35),"OK ","Err")</f>
        <v xml:space="preserve">OK </v>
      </c>
      <c r="F37" s="801" t="str">
        <f>IF(E35&gt;=(F35),"OK ","Err")</f>
        <v xml:space="preserve">OK </v>
      </c>
      <c r="G37" s="801" t="str">
        <f>IF(OR(F35&gt;(G35),(AND(F35=0,G35=0))),"OK","Err")</f>
        <v>OK</v>
      </c>
    </row>
    <row r="38" spans="1:15">
      <c r="A38" s="530"/>
      <c r="C38" s="801" t="str">
        <f>IF(OR(B36&gt;(C36),(AND(B36=0,C36=0))),"OK","Err")</f>
        <v>OK</v>
      </c>
      <c r="E38" s="801" t="str">
        <f>IF(D36&gt;=(E36),"OK ","Err")</f>
        <v xml:space="preserve">OK </v>
      </c>
      <c r="F38" s="801" t="str">
        <f>IF(E36&gt;=(F36),"OK ","Err")</f>
        <v xml:space="preserve">OK </v>
      </c>
      <c r="G38" s="801" t="str">
        <f>IF(OR(F36&gt;(G36),(AND(F36=0,G36=0))),"OK","Err")</f>
        <v>OK</v>
      </c>
    </row>
    <row r="39" spans="1:15" s="534" customFormat="1">
      <c r="A39" s="533"/>
      <c r="E39" s="535"/>
      <c r="F39" s="535"/>
      <c r="G39" s="535"/>
    </row>
    <row r="40" spans="1:15">
      <c r="A40" s="536"/>
    </row>
    <row r="41" spans="1:15">
      <c r="A41" s="2" t="s">
        <v>1479</v>
      </c>
    </row>
    <row r="43" spans="1:15" ht="93" customHeight="1">
      <c r="A43" s="16" t="s">
        <v>1480</v>
      </c>
      <c r="B43" s="16" t="s">
        <v>1481</v>
      </c>
      <c r="C43" s="16" t="s">
        <v>1482</v>
      </c>
      <c r="D43" s="16" t="s">
        <v>1483</v>
      </c>
      <c r="E43" s="4" t="s">
        <v>1484</v>
      </c>
      <c r="M43" s="15"/>
      <c r="N43" s="15"/>
      <c r="O43" s="15"/>
    </row>
    <row r="44" spans="1:15">
      <c r="A44" s="23">
        <v>1</v>
      </c>
      <c r="B44" s="23">
        <v>2</v>
      </c>
      <c r="C44" s="23">
        <v>3</v>
      </c>
      <c r="D44" s="23">
        <v>4</v>
      </c>
      <c r="E44" s="23">
        <v>5</v>
      </c>
      <c r="M44" s="15"/>
      <c r="N44" s="15"/>
      <c r="O44" s="15"/>
    </row>
    <row r="45" spans="1:15" ht="20.25" customHeight="1">
      <c r="A45" s="3">
        <v>0</v>
      </c>
      <c r="B45" s="3">
        <v>0</v>
      </c>
      <c r="C45" s="3">
        <v>0</v>
      </c>
      <c r="D45" s="3">
        <v>0</v>
      </c>
      <c r="E45" s="803">
        <f>+A45+B45-C45-D45</f>
        <v>0</v>
      </c>
      <c r="M45" s="15"/>
      <c r="N45" s="15"/>
      <c r="O45" s="34"/>
    </row>
    <row r="46" spans="1:15">
      <c r="M46" s="15"/>
      <c r="N46" s="15"/>
      <c r="O46" s="34"/>
    </row>
    <row r="47" spans="1:15">
      <c r="A47" s="2" t="s">
        <v>1485</v>
      </c>
    </row>
    <row r="49" spans="1:25" ht="15" customHeight="1">
      <c r="A49" s="1247" t="s">
        <v>1486</v>
      </c>
      <c r="B49" s="1250" t="s">
        <v>1487</v>
      </c>
      <c r="C49" s="1251"/>
      <c r="D49" s="1251"/>
      <c r="E49" s="1252"/>
      <c r="F49" s="1250" t="s">
        <v>1488</v>
      </c>
      <c r="G49" s="1251"/>
      <c r="H49" s="1251"/>
      <c r="I49" s="1252"/>
      <c r="J49" s="1250" t="s">
        <v>1489</v>
      </c>
      <c r="K49" s="1251"/>
      <c r="L49" s="1251"/>
      <c r="M49" s="1252"/>
      <c r="N49" s="1250" t="s">
        <v>1490</v>
      </c>
      <c r="O49" s="1251"/>
      <c r="P49" s="1251"/>
      <c r="Q49" s="1252"/>
    </row>
    <row r="50" spans="1:25">
      <c r="A50" s="1248"/>
      <c r="B50" s="1250" t="s">
        <v>20</v>
      </c>
      <c r="C50" s="1252"/>
      <c r="D50" s="1250" t="s">
        <v>21</v>
      </c>
      <c r="E50" s="1252"/>
      <c r="F50" s="1250" t="s">
        <v>20</v>
      </c>
      <c r="G50" s="1252"/>
      <c r="H50" s="1250" t="s">
        <v>21</v>
      </c>
      <c r="I50" s="1252"/>
      <c r="J50" s="1250" t="s">
        <v>20</v>
      </c>
      <c r="K50" s="1252"/>
      <c r="L50" s="1250" t="s">
        <v>21</v>
      </c>
      <c r="M50" s="1252"/>
      <c r="N50" s="1250" t="s">
        <v>20</v>
      </c>
      <c r="O50" s="1252"/>
      <c r="P50" s="1250" t="s">
        <v>21</v>
      </c>
      <c r="Q50" s="1252"/>
    </row>
    <row r="51" spans="1:25" ht="15" customHeight="1">
      <c r="A51" s="1248"/>
      <c r="B51" s="1247" t="s">
        <v>1</v>
      </c>
      <c r="C51" s="1282" t="s">
        <v>1491</v>
      </c>
      <c r="D51" s="1247" t="s">
        <v>1</v>
      </c>
      <c r="E51" s="1282" t="s">
        <v>1491</v>
      </c>
      <c r="F51" s="1247" t="s">
        <v>1</v>
      </c>
      <c r="G51" s="1282" t="s">
        <v>1491</v>
      </c>
      <c r="H51" s="1247" t="s">
        <v>1</v>
      </c>
      <c r="I51" s="1282" t="s">
        <v>1491</v>
      </c>
      <c r="J51" s="1247" t="s">
        <v>1</v>
      </c>
      <c r="K51" s="1282" t="s">
        <v>1491</v>
      </c>
      <c r="L51" s="1247" t="s">
        <v>1</v>
      </c>
      <c r="M51" s="1282" t="s">
        <v>1491</v>
      </c>
      <c r="N51" s="1247" t="s">
        <v>1</v>
      </c>
      <c r="O51" s="1282" t="s">
        <v>1491</v>
      </c>
      <c r="P51" s="1247" t="s">
        <v>1</v>
      </c>
      <c r="Q51" s="1282" t="s">
        <v>1491</v>
      </c>
    </row>
    <row r="52" spans="1:25" ht="29.25" customHeight="1">
      <c r="A52" s="1249"/>
      <c r="B52" s="1249"/>
      <c r="C52" s="1283"/>
      <c r="D52" s="1249"/>
      <c r="E52" s="1283"/>
      <c r="F52" s="1249"/>
      <c r="G52" s="1283"/>
      <c r="H52" s="1249"/>
      <c r="I52" s="1283"/>
      <c r="J52" s="1249"/>
      <c r="K52" s="1283"/>
      <c r="L52" s="1249"/>
      <c r="M52" s="1283"/>
      <c r="N52" s="1249"/>
      <c r="O52" s="1283"/>
      <c r="P52" s="1249"/>
      <c r="Q52" s="1283"/>
    </row>
    <row r="53" spans="1:25">
      <c r="A53" s="23" t="s">
        <v>2</v>
      </c>
      <c r="B53" s="4">
        <v>1</v>
      </c>
      <c r="C53" s="4">
        <v>2</v>
      </c>
      <c r="D53" s="4">
        <v>3</v>
      </c>
      <c r="E53" s="4">
        <v>4</v>
      </c>
      <c r="F53" s="4">
        <v>5</v>
      </c>
      <c r="G53" s="4">
        <v>6</v>
      </c>
      <c r="H53" s="4">
        <v>7</v>
      </c>
      <c r="I53" s="4">
        <v>8</v>
      </c>
      <c r="J53" s="4">
        <v>9</v>
      </c>
      <c r="K53" s="4">
        <v>10</v>
      </c>
      <c r="L53" s="4">
        <v>11</v>
      </c>
      <c r="M53" s="4">
        <v>12</v>
      </c>
      <c r="N53" s="4">
        <v>13</v>
      </c>
      <c r="O53" s="4">
        <v>14</v>
      </c>
      <c r="P53" s="4">
        <v>15</v>
      </c>
      <c r="Q53" s="4">
        <v>16</v>
      </c>
    </row>
    <row r="54" spans="1:25" ht="20.25" customHeight="1">
      <c r="A54" s="13" t="s">
        <v>1492</v>
      </c>
      <c r="B54" s="3">
        <v>0</v>
      </c>
      <c r="C54" s="883">
        <v>0</v>
      </c>
      <c r="D54" s="3">
        <v>0</v>
      </c>
      <c r="E54" s="3">
        <v>0</v>
      </c>
      <c r="F54" s="3">
        <v>0</v>
      </c>
      <c r="G54" s="3">
        <v>0</v>
      </c>
      <c r="H54" s="3">
        <v>0</v>
      </c>
      <c r="I54" s="3">
        <v>0</v>
      </c>
      <c r="J54" s="3">
        <v>0</v>
      </c>
      <c r="K54" s="3">
        <v>0</v>
      </c>
      <c r="L54" s="3">
        <v>0</v>
      </c>
      <c r="M54" s="3">
        <v>0</v>
      </c>
      <c r="N54" s="3">
        <v>0</v>
      </c>
      <c r="O54" s="3">
        <v>0</v>
      </c>
      <c r="P54" s="3">
        <v>0</v>
      </c>
      <c r="Q54" s="3">
        <v>0</v>
      </c>
      <c r="R54" s="537"/>
      <c r="S54" s="537"/>
      <c r="T54" s="537"/>
      <c r="U54" s="537"/>
      <c r="V54" s="537"/>
      <c r="W54" s="537"/>
      <c r="X54" s="537"/>
      <c r="Y54" s="537"/>
    </row>
    <row r="55" spans="1:25" ht="20.25" customHeight="1">
      <c r="A55" s="538" t="s">
        <v>1493</v>
      </c>
      <c r="B55" s="3">
        <v>0</v>
      </c>
      <c r="C55" s="3">
        <v>0</v>
      </c>
      <c r="D55" s="3">
        <v>0</v>
      </c>
      <c r="E55" s="3">
        <v>0</v>
      </c>
      <c r="F55" s="3">
        <v>0</v>
      </c>
      <c r="G55" s="3">
        <v>0</v>
      </c>
      <c r="H55" s="3">
        <v>0</v>
      </c>
      <c r="I55" s="3">
        <v>0</v>
      </c>
      <c r="J55" s="3">
        <v>0</v>
      </c>
      <c r="K55" s="3">
        <v>0</v>
      </c>
      <c r="L55" s="3">
        <v>0</v>
      </c>
      <c r="M55" s="3">
        <v>0</v>
      </c>
      <c r="N55" s="3">
        <v>0</v>
      </c>
      <c r="O55" s="3">
        <v>0</v>
      </c>
      <c r="P55" s="3">
        <v>0</v>
      </c>
      <c r="Q55" s="3">
        <v>0</v>
      </c>
      <c r="R55" s="806" t="str">
        <f>IF(   AND(B55=0,C55=0), "           ",IF(B55&gt;C55,"             ","ERR")         )</f>
        <v xml:space="preserve">           </v>
      </c>
      <c r="S55" s="806" t="str">
        <f>IF(   AND(D55=0,E55=0), "           ",IF(D55&gt;E55,"             ","ERR")         )</f>
        <v xml:space="preserve">           </v>
      </c>
      <c r="T55" s="806" t="str">
        <f>IF(   AND(F55=0,G55=0), "           ",IF(F55&gt;G55,"             ","ERR")         )</f>
        <v xml:space="preserve">           </v>
      </c>
      <c r="U55" s="806" t="str">
        <f>IF(   AND(H55=0,I55=0), "           ",IF(H55&gt;I55,"             ","ERR")         )</f>
        <v xml:space="preserve">           </v>
      </c>
      <c r="V55" s="806" t="str">
        <f>IF(   AND(J55=0,K55=0), "           ",IF(J55&gt;K55,"             ","ERR")         )</f>
        <v xml:space="preserve">           </v>
      </c>
      <c r="W55" s="806" t="str">
        <f>IF(   AND(L55=0,M55=0), "           ",IF(L55&gt;M55,"             ","ERR")         )</f>
        <v xml:space="preserve">           </v>
      </c>
      <c r="X55" s="806" t="str">
        <f>IF(   AND(N55=0,O55=0), "           ",IF(N55&gt;O55,"             ","ERR")         )</f>
        <v xml:space="preserve">           </v>
      </c>
      <c r="Y55" s="806" t="str">
        <f>IF(   AND(P55=0,Q55=0), "           ",IF(P55&gt;Q55,"             ","ERR")         )</f>
        <v xml:space="preserve">           </v>
      </c>
    </row>
    <row r="56" spans="1:25" ht="20.25" customHeight="1">
      <c r="A56" s="13" t="s">
        <v>1494</v>
      </c>
      <c r="B56" s="3">
        <v>0</v>
      </c>
      <c r="C56" s="3">
        <v>0</v>
      </c>
      <c r="D56" s="3">
        <v>0</v>
      </c>
      <c r="E56" s="3">
        <v>0</v>
      </c>
      <c r="F56" s="3">
        <v>0</v>
      </c>
      <c r="G56" s="3">
        <v>0</v>
      </c>
      <c r="H56" s="3">
        <v>0</v>
      </c>
      <c r="I56" s="3">
        <v>0</v>
      </c>
      <c r="J56" s="3">
        <v>0</v>
      </c>
      <c r="K56" s="3">
        <v>0</v>
      </c>
      <c r="L56" s="3">
        <v>0</v>
      </c>
      <c r="M56" s="3">
        <v>0</v>
      </c>
      <c r="N56" s="3">
        <v>0</v>
      </c>
      <c r="O56" s="3">
        <v>0</v>
      </c>
      <c r="P56" s="3">
        <v>0</v>
      </c>
      <c r="Q56" s="3">
        <v>0</v>
      </c>
      <c r="R56" s="806" t="str">
        <f>IF(   AND(B56=0,C56=0), "           ",IF(B56&gt;C56,"             ","ERR")         )</f>
        <v xml:space="preserve">           </v>
      </c>
      <c r="S56" s="806" t="str">
        <f t="shared" ref="S56:S57" si="2">IF(   AND(D56=0,E56=0), "           ",IF(D56&gt;E56,"             ","ERR")         )</f>
        <v xml:space="preserve">           </v>
      </c>
      <c r="T56" s="806" t="str">
        <f t="shared" ref="T56:T57" si="3">IF(   AND(F56=0,G56=0), "           ",IF(F56&gt;G56,"             ","ERR")         )</f>
        <v xml:space="preserve">           </v>
      </c>
      <c r="U56" s="806" t="str">
        <f t="shared" ref="U56:U57" si="4">IF(   AND(H56=0,I56=0), "           ",IF(H56&gt;I56,"             ","ERR")         )</f>
        <v xml:space="preserve">           </v>
      </c>
      <c r="V56" s="806" t="str">
        <f t="shared" ref="V56:V57" si="5">IF(   AND(J56=0,K56=0), "           ",IF(J56&gt;K56,"             ","ERR")         )</f>
        <v xml:space="preserve">           </v>
      </c>
      <c r="W56" s="806" t="str">
        <f t="shared" ref="W56:W57" si="6">IF(   AND(L56=0,M56=0), "           ",IF(L56&gt;M56,"             ","ERR")         )</f>
        <v xml:space="preserve">           </v>
      </c>
      <c r="X56" s="806" t="str">
        <f t="shared" ref="X56:X57" si="7">IF(   AND(N56=0,O56=0), "           ",IF(N56&gt;O56,"             ","ERR")         )</f>
        <v xml:space="preserve">           </v>
      </c>
      <c r="Y56" s="806" t="str">
        <f t="shared" ref="Y56:Y57" si="8">IF(   AND(P56=0,Q56=0), "           ",IF(P56&gt;Q56,"             ","ERR")         )</f>
        <v xml:space="preserve">           </v>
      </c>
    </row>
    <row r="57" spans="1:25" ht="20.25" customHeight="1">
      <c r="A57" s="13" t="s">
        <v>1495</v>
      </c>
      <c r="B57" s="3">
        <v>0</v>
      </c>
      <c r="C57" s="3">
        <v>0</v>
      </c>
      <c r="D57" s="3">
        <v>0</v>
      </c>
      <c r="E57" s="3">
        <v>0</v>
      </c>
      <c r="F57" s="3">
        <v>0</v>
      </c>
      <c r="G57" s="3">
        <v>0</v>
      </c>
      <c r="H57" s="3">
        <v>0</v>
      </c>
      <c r="I57" s="3">
        <v>0</v>
      </c>
      <c r="J57" s="3">
        <v>0</v>
      </c>
      <c r="K57" s="3">
        <v>0</v>
      </c>
      <c r="L57" s="3">
        <v>0</v>
      </c>
      <c r="M57" s="3">
        <v>0</v>
      </c>
      <c r="N57" s="3">
        <v>0</v>
      </c>
      <c r="O57" s="3">
        <v>0</v>
      </c>
      <c r="P57" s="3">
        <v>0</v>
      </c>
      <c r="Q57" s="3">
        <v>0</v>
      </c>
      <c r="R57" s="806" t="str">
        <f>IF(   AND(B57=0,C57=0), "           ",IF(B57&gt;C57,"             ","ERR")         )</f>
        <v xml:space="preserve">           </v>
      </c>
      <c r="S57" s="806" t="str">
        <f t="shared" si="2"/>
        <v xml:space="preserve">           </v>
      </c>
      <c r="T57" s="806" t="str">
        <f t="shared" si="3"/>
        <v xml:space="preserve">           </v>
      </c>
      <c r="U57" s="806" t="str">
        <f t="shared" si="4"/>
        <v xml:space="preserve">           </v>
      </c>
      <c r="V57" s="806" t="str">
        <f t="shared" si="5"/>
        <v xml:space="preserve">           </v>
      </c>
      <c r="W57" s="806" t="str">
        <f t="shared" si="6"/>
        <v xml:space="preserve">           </v>
      </c>
      <c r="X57" s="806" t="str">
        <f t="shared" si="7"/>
        <v xml:space="preserve">           </v>
      </c>
      <c r="Y57" s="806" t="str">
        <f t="shared" si="8"/>
        <v xml:space="preserve">           </v>
      </c>
    </row>
    <row r="58" spans="1:25">
      <c r="A58" s="51" t="s">
        <v>1496</v>
      </c>
      <c r="B58" s="539">
        <v>0</v>
      </c>
      <c r="D58" s="539">
        <v>0</v>
      </c>
      <c r="J58" s="539">
        <v>0</v>
      </c>
      <c r="L58" s="539">
        <v>0</v>
      </c>
      <c r="S58" s="537"/>
      <c r="U58" s="537"/>
      <c r="X58" s="537"/>
    </row>
    <row r="59" spans="1:25">
      <c r="A59" s="2" t="s">
        <v>1497</v>
      </c>
      <c r="B59" s="803" t="str">
        <f>IF(AND(B55&gt;0, B58=0),"Err","OK")</f>
        <v>OK</v>
      </c>
      <c r="D59" s="803" t="str">
        <f>IF(AND(D55&gt;0, D58=0),"Err","OK")</f>
        <v>OK</v>
      </c>
      <c r="J59" s="803" t="str">
        <f>IF(AND(J55&gt;0, J58=0),"Err","OK")</f>
        <v>OK</v>
      </c>
      <c r="L59" s="803" t="str">
        <f>IF(AND(L55&gt;0, L58=0),"Err","OK")</f>
        <v>OK</v>
      </c>
      <c r="S59" s="537"/>
      <c r="U59" s="537"/>
      <c r="X59" s="537"/>
    </row>
    <row r="61" spans="1:25" ht="15.75" customHeight="1">
      <c r="A61" s="1247" t="s">
        <v>41</v>
      </c>
      <c r="B61" s="1282" t="s">
        <v>147</v>
      </c>
      <c r="C61" s="1247" t="s">
        <v>148</v>
      </c>
      <c r="D61" s="1304" t="s">
        <v>1498</v>
      </c>
      <c r="E61" s="1250" t="s">
        <v>1499</v>
      </c>
      <c r="F61" s="1251"/>
      <c r="G61" s="1251"/>
      <c r="H61" s="1251"/>
      <c r="I61" s="1251"/>
      <c r="J61" s="1251"/>
      <c r="K61" s="1251"/>
      <c r="L61" s="1251"/>
      <c r="M61" s="1252"/>
      <c r="N61" s="1282" t="s">
        <v>1500</v>
      </c>
      <c r="O61" s="1247" t="s">
        <v>1501</v>
      </c>
    </row>
    <row r="62" spans="1:25" ht="15.75" customHeight="1">
      <c r="A62" s="1248"/>
      <c r="B62" s="1284"/>
      <c r="C62" s="1248"/>
      <c r="D62" s="1305"/>
      <c r="E62" s="1282" t="s">
        <v>1502</v>
      </c>
      <c r="F62" s="1282" t="s">
        <v>1503</v>
      </c>
      <c r="G62" s="1304" t="s">
        <v>1504</v>
      </c>
      <c r="H62" s="1282" t="s">
        <v>1505</v>
      </c>
      <c r="I62" s="1247" t="s">
        <v>1506</v>
      </c>
      <c r="J62" s="1282" t="s">
        <v>1507</v>
      </c>
      <c r="K62" s="1282" t="s">
        <v>1508</v>
      </c>
      <c r="L62" s="1250" t="s">
        <v>1509</v>
      </c>
      <c r="M62" s="1252"/>
      <c r="N62" s="1284"/>
      <c r="O62" s="1248"/>
    </row>
    <row r="63" spans="1:25" ht="49.5" customHeight="1">
      <c r="A63" s="1249"/>
      <c r="B63" s="1283"/>
      <c r="C63" s="1249"/>
      <c r="D63" s="1306"/>
      <c r="E63" s="1283"/>
      <c r="F63" s="1283"/>
      <c r="G63" s="1306"/>
      <c r="H63" s="1283"/>
      <c r="I63" s="1249"/>
      <c r="J63" s="1283"/>
      <c r="K63" s="1283"/>
      <c r="L63" s="4" t="s">
        <v>1510</v>
      </c>
      <c r="M63" s="4" t="s">
        <v>1511</v>
      </c>
      <c r="N63" s="523" t="s">
        <v>1512</v>
      </c>
      <c r="O63" s="64" t="s">
        <v>1513</v>
      </c>
    </row>
    <row r="64" spans="1:25">
      <c r="A64" s="23" t="s">
        <v>2</v>
      </c>
      <c r="B64" s="23">
        <v>1</v>
      </c>
      <c r="C64" s="23">
        <v>2</v>
      </c>
      <c r="D64" s="23">
        <v>3</v>
      </c>
      <c r="E64" s="23">
        <v>4</v>
      </c>
      <c r="F64" s="23">
        <v>5</v>
      </c>
      <c r="G64" s="540">
        <v>6</v>
      </c>
      <c r="H64" s="23">
        <v>7</v>
      </c>
      <c r="I64" s="23">
        <v>8</v>
      </c>
      <c r="J64" s="23">
        <v>9</v>
      </c>
      <c r="K64" s="23">
        <v>10</v>
      </c>
      <c r="L64" s="23">
        <v>11</v>
      </c>
      <c r="M64" s="23">
        <v>12</v>
      </c>
      <c r="N64" s="23">
        <v>13</v>
      </c>
      <c r="O64" s="23">
        <v>14</v>
      </c>
    </row>
    <row r="65" spans="1:15" ht="20.25" customHeight="1">
      <c r="A65" s="13" t="s">
        <v>6</v>
      </c>
      <c r="B65" s="3">
        <v>0</v>
      </c>
      <c r="C65" s="3">
        <v>0</v>
      </c>
      <c r="D65" s="786">
        <f>+B65+C65</f>
        <v>0</v>
      </c>
      <c r="E65" s="786">
        <f>SUM(F65:M65)</f>
        <v>0</v>
      </c>
      <c r="F65" s="3">
        <v>0</v>
      </c>
      <c r="G65" s="541">
        <v>0</v>
      </c>
      <c r="H65" s="3">
        <v>0</v>
      </c>
      <c r="I65" s="3">
        <v>0</v>
      </c>
      <c r="J65" s="3">
        <v>0</v>
      </c>
      <c r="K65" s="3">
        <v>0</v>
      </c>
      <c r="L65" s="3">
        <v>0</v>
      </c>
      <c r="M65" s="3">
        <v>0</v>
      </c>
      <c r="N65" s="786">
        <f>+D65-E65</f>
        <v>0</v>
      </c>
      <c r="O65" s="786">
        <f>+D65-F65-G65-J65-L65-M65</f>
        <v>0</v>
      </c>
    </row>
    <row r="66" spans="1:15" ht="20.25" customHeight="1">
      <c r="A66" s="538" t="s">
        <v>1514</v>
      </c>
      <c r="B66" s="3">
        <v>0</v>
      </c>
      <c r="C66" s="3">
        <v>0</v>
      </c>
      <c r="D66" s="786">
        <f>+B66+C66</f>
        <v>0</v>
      </c>
      <c r="E66" s="786">
        <f>SUM(F66:M66)</f>
        <v>0</v>
      </c>
      <c r="F66" s="883">
        <v>0</v>
      </c>
      <c r="G66" s="894">
        <v>0</v>
      </c>
      <c r="H66" s="3">
        <v>0</v>
      </c>
      <c r="I66" s="3">
        <v>0</v>
      </c>
      <c r="J66" s="3">
        <v>0</v>
      </c>
      <c r="K66" s="3">
        <v>0</v>
      </c>
      <c r="L66" s="3">
        <v>0</v>
      </c>
      <c r="M66" s="3">
        <v>0</v>
      </c>
      <c r="N66" s="786">
        <f>+D66-E66</f>
        <v>0</v>
      </c>
      <c r="O66" s="786">
        <f>+D66-F66-G66-J66-L66-M66</f>
        <v>0</v>
      </c>
    </row>
    <row r="67" spans="1:15" ht="20.25" customHeight="1">
      <c r="A67" s="13" t="s">
        <v>1515</v>
      </c>
      <c r="B67" s="3">
        <v>0</v>
      </c>
      <c r="C67" s="3">
        <v>0</v>
      </c>
      <c r="D67" s="786">
        <f>+B67+C67</f>
        <v>0</v>
      </c>
      <c r="E67" s="786">
        <f>SUM(F67:M67)</f>
        <v>0</v>
      </c>
      <c r="F67" s="3">
        <v>0</v>
      </c>
      <c r="G67" s="541">
        <v>0</v>
      </c>
      <c r="H67" s="3">
        <v>0</v>
      </c>
      <c r="I67" s="3">
        <v>0</v>
      </c>
      <c r="J67" s="3">
        <v>0</v>
      </c>
      <c r="K67" s="3">
        <v>0</v>
      </c>
      <c r="L67" s="3">
        <v>0</v>
      </c>
      <c r="M67" s="3">
        <v>0</v>
      </c>
      <c r="N67" s="786">
        <f>+D67-E67</f>
        <v>0</v>
      </c>
      <c r="O67" s="786">
        <f>+D67-F67-G67-J67-L67-M67</f>
        <v>0</v>
      </c>
    </row>
    <row r="68" spans="1:15" ht="20.25" customHeight="1">
      <c r="A68" s="542" t="s">
        <v>1516</v>
      </c>
      <c r="B68" s="3">
        <v>0</v>
      </c>
      <c r="C68" s="3">
        <v>0</v>
      </c>
      <c r="D68" s="786">
        <f>+B68+C68</f>
        <v>0</v>
      </c>
      <c r="E68" s="786">
        <f>SUM(F68:M68)</f>
        <v>0</v>
      </c>
      <c r="F68" s="3">
        <v>0</v>
      </c>
      <c r="G68" s="541">
        <v>0</v>
      </c>
      <c r="H68" s="3">
        <v>0</v>
      </c>
      <c r="I68" s="3">
        <v>0</v>
      </c>
      <c r="J68" s="3">
        <v>0</v>
      </c>
      <c r="K68" s="3">
        <v>0</v>
      </c>
      <c r="L68" s="3">
        <v>0</v>
      </c>
      <c r="M68" s="3">
        <v>0</v>
      </c>
      <c r="N68" s="786">
        <f>+D68-E68</f>
        <v>0</v>
      </c>
      <c r="O68" s="786">
        <f>+D68-F68-G68-J68-L68-M68</f>
        <v>0</v>
      </c>
    </row>
    <row r="69" spans="1:15">
      <c r="A69" s="12"/>
    </row>
    <row r="70" spans="1:15">
      <c r="A70" s="2" t="s">
        <v>1517</v>
      </c>
    </row>
    <row r="71" spans="1:15">
      <c r="F71" s="895"/>
    </row>
    <row r="72" spans="1:15" s="529" customFormat="1" ht="16.5" customHeight="1">
      <c r="A72" s="1253"/>
      <c r="B72" s="1254"/>
      <c r="C72" s="1282" t="s">
        <v>1518</v>
      </c>
      <c r="D72" s="1282" t="s">
        <v>1519</v>
      </c>
      <c r="E72" s="1250" t="s">
        <v>1520</v>
      </c>
      <c r="F72" s="1251"/>
      <c r="G72" s="1251"/>
      <c r="H72" s="1251"/>
      <c r="I72" s="1251"/>
      <c r="J72" s="1251"/>
      <c r="K72" s="1251"/>
      <c r="L72" s="1251"/>
      <c r="M72" s="1252"/>
      <c r="N72" s="1282" t="s">
        <v>1500</v>
      </c>
    </row>
    <row r="73" spans="1:15" s="529" customFormat="1" ht="12.75" customHeight="1">
      <c r="A73" s="1302"/>
      <c r="B73" s="1303"/>
      <c r="C73" s="1284"/>
      <c r="D73" s="1284"/>
      <c r="E73" s="1282" t="s">
        <v>1521</v>
      </c>
      <c r="F73" s="1282" t="s">
        <v>1522</v>
      </c>
      <c r="G73" s="1282" t="s">
        <v>1504</v>
      </c>
      <c r="H73" s="1282" t="s">
        <v>1505</v>
      </c>
      <c r="I73" s="1282" t="s">
        <v>1506</v>
      </c>
      <c r="J73" s="1282" t="s">
        <v>1507</v>
      </c>
      <c r="K73" s="1282" t="s">
        <v>1508</v>
      </c>
      <c r="L73" s="1250" t="s">
        <v>1509</v>
      </c>
      <c r="M73" s="1252"/>
      <c r="N73" s="1284"/>
    </row>
    <row r="74" spans="1:15" s="529" customFormat="1" ht="13.5" customHeight="1">
      <c r="A74" s="1255"/>
      <c r="B74" s="1256"/>
      <c r="C74" s="1283"/>
      <c r="D74" s="1283"/>
      <c r="E74" s="1283"/>
      <c r="F74" s="1283"/>
      <c r="G74" s="1283"/>
      <c r="H74" s="1283"/>
      <c r="I74" s="1283"/>
      <c r="J74" s="1283"/>
      <c r="K74" s="1283"/>
      <c r="L74" s="4" t="s">
        <v>1510</v>
      </c>
      <c r="M74" s="4" t="s">
        <v>164</v>
      </c>
      <c r="N74" s="1283"/>
    </row>
    <row r="75" spans="1:15" s="529" customFormat="1" ht="13.8">
      <c r="A75" s="1250" t="s">
        <v>41</v>
      </c>
      <c r="B75" s="1252"/>
      <c r="C75" s="24">
        <v>1</v>
      </c>
      <c r="D75" s="24">
        <v>2</v>
      </c>
      <c r="E75" s="24">
        <v>3</v>
      </c>
      <c r="F75" s="24">
        <v>4</v>
      </c>
      <c r="G75" s="24">
        <v>5</v>
      </c>
      <c r="H75" s="24">
        <v>6</v>
      </c>
      <c r="I75" s="24">
        <v>7</v>
      </c>
      <c r="J75" s="24">
        <v>8</v>
      </c>
      <c r="K75" s="24">
        <v>9</v>
      </c>
      <c r="L75" s="24">
        <v>10</v>
      </c>
      <c r="M75" s="24">
        <v>11</v>
      </c>
      <c r="N75" s="24">
        <v>12</v>
      </c>
    </row>
    <row r="76" spans="1:15" s="529" customFormat="1" ht="21" customHeight="1">
      <c r="A76" s="1307" t="s">
        <v>1523</v>
      </c>
      <c r="B76" s="4" t="s">
        <v>1524</v>
      </c>
      <c r="C76" s="3">
        <v>0</v>
      </c>
      <c r="D76" s="786">
        <f t="shared" ref="D76:D81" si="9">SUM(E76:M76)</f>
        <v>0</v>
      </c>
      <c r="E76" s="3">
        <v>0</v>
      </c>
      <c r="F76" s="3">
        <v>0</v>
      </c>
      <c r="G76" s="3">
        <v>0</v>
      </c>
      <c r="H76" s="3">
        <v>0</v>
      </c>
      <c r="I76" s="3">
        <v>0</v>
      </c>
      <c r="J76" s="3">
        <v>0</v>
      </c>
      <c r="K76" s="3">
        <v>0</v>
      </c>
      <c r="L76" s="3">
        <v>0</v>
      </c>
      <c r="M76" s="3">
        <v>0</v>
      </c>
      <c r="N76" s="786">
        <f t="shared" ref="N76:N81" si="10">+C76-D76</f>
        <v>0</v>
      </c>
    </row>
    <row r="77" spans="1:15" s="529" customFormat="1" ht="21" customHeight="1">
      <c r="A77" s="1308"/>
      <c r="B77" s="4" t="s">
        <v>1525</v>
      </c>
      <c r="C77" s="3">
        <v>0</v>
      </c>
      <c r="D77" s="786">
        <f t="shared" si="9"/>
        <v>0</v>
      </c>
      <c r="E77" s="883">
        <v>0</v>
      </c>
      <c r="F77" s="883">
        <v>0</v>
      </c>
      <c r="G77" s="3">
        <v>0</v>
      </c>
      <c r="H77" s="3">
        <v>0</v>
      </c>
      <c r="I77" s="3">
        <v>0</v>
      </c>
      <c r="J77" s="3">
        <v>0</v>
      </c>
      <c r="K77" s="3">
        <v>0</v>
      </c>
      <c r="L77" s="3">
        <v>0</v>
      </c>
      <c r="M77" s="3">
        <v>0</v>
      </c>
      <c r="N77" s="786">
        <f t="shared" si="10"/>
        <v>0</v>
      </c>
    </row>
    <row r="78" spans="1:15" s="529" customFormat="1" ht="21" customHeight="1">
      <c r="A78" s="1307" t="s">
        <v>1526</v>
      </c>
      <c r="B78" s="4" t="s">
        <v>1524</v>
      </c>
      <c r="C78" s="3">
        <v>0</v>
      </c>
      <c r="D78" s="786">
        <f t="shared" si="9"/>
        <v>0</v>
      </c>
      <c r="E78" s="883">
        <v>0</v>
      </c>
      <c r="F78" s="883">
        <v>0</v>
      </c>
      <c r="G78" s="3">
        <v>0</v>
      </c>
      <c r="H78" s="3">
        <v>0</v>
      </c>
      <c r="I78" s="3">
        <v>0</v>
      </c>
      <c r="J78" s="3">
        <v>0</v>
      </c>
      <c r="K78" s="3">
        <v>0</v>
      </c>
      <c r="L78" s="3">
        <v>0</v>
      </c>
      <c r="M78" s="3">
        <v>0</v>
      </c>
      <c r="N78" s="786">
        <f t="shared" si="10"/>
        <v>0</v>
      </c>
    </row>
    <row r="79" spans="1:15" s="529" customFormat="1" ht="21" customHeight="1">
      <c r="A79" s="1308"/>
      <c r="B79" s="4" t="s">
        <v>1525</v>
      </c>
      <c r="C79" s="3">
        <v>0</v>
      </c>
      <c r="D79" s="786">
        <f t="shared" si="9"/>
        <v>0</v>
      </c>
      <c r="E79" s="3">
        <v>0</v>
      </c>
      <c r="F79" s="3">
        <v>0</v>
      </c>
      <c r="G79" s="3">
        <v>0</v>
      </c>
      <c r="H79" s="3">
        <v>0</v>
      </c>
      <c r="I79" s="3">
        <v>0</v>
      </c>
      <c r="J79" s="3">
        <v>0</v>
      </c>
      <c r="K79" s="3">
        <v>0</v>
      </c>
      <c r="L79" s="3">
        <v>0</v>
      </c>
      <c r="M79" s="3">
        <v>0</v>
      </c>
      <c r="N79" s="786">
        <f t="shared" si="10"/>
        <v>0</v>
      </c>
    </row>
    <row r="80" spans="1:15" s="529" customFormat="1" ht="21" customHeight="1">
      <c r="A80" s="1309" t="s">
        <v>1527</v>
      </c>
      <c r="B80" s="4" t="s">
        <v>1524</v>
      </c>
      <c r="C80" s="3">
        <v>0</v>
      </c>
      <c r="D80" s="786">
        <f t="shared" si="9"/>
        <v>0</v>
      </c>
      <c r="E80" s="3">
        <v>0</v>
      </c>
      <c r="F80" s="3">
        <v>0</v>
      </c>
      <c r="G80" s="3">
        <v>0</v>
      </c>
      <c r="H80" s="3">
        <v>0</v>
      </c>
      <c r="I80" s="3">
        <v>0</v>
      </c>
      <c r="J80" s="3">
        <v>0</v>
      </c>
      <c r="K80" s="3">
        <v>0</v>
      </c>
      <c r="L80" s="3">
        <v>0</v>
      </c>
      <c r="M80" s="3">
        <v>0</v>
      </c>
      <c r="N80" s="786">
        <f t="shared" si="10"/>
        <v>0</v>
      </c>
    </row>
    <row r="81" spans="1:22" s="529" customFormat="1" ht="21" customHeight="1">
      <c r="A81" s="1310"/>
      <c r="B81" s="4" t="s">
        <v>1525</v>
      </c>
      <c r="C81" s="3">
        <v>0</v>
      </c>
      <c r="D81" s="786">
        <f t="shared" si="9"/>
        <v>0</v>
      </c>
      <c r="E81" s="3">
        <v>0</v>
      </c>
      <c r="F81" s="3">
        <v>0</v>
      </c>
      <c r="G81" s="3">
        <v>0</v>
      </c>
      <c r="H81" s="3">
        <v>0</v>
      </c>
      <c r="I81" s="3">
        <v>0</v>
      </c>
      <c r="J81" s="3">
        <v>0</v>
      </c>
      <c r="K81" s="3">
        <v>0</v>
      </c>
      <c r="L81" s="3">
        <v>0</v>
      </c>
      <c r="M81" s="3">
        <v>0</v>
      </c>
      <c r="N81" s="786">
        <f t="shared" si="10"/>
        <v>0</v>
      </c>
    </row>
    <row r="82" spans="1:22">
      <c r="A82" s="12" t="s">
        <v>1528</v>
      </c>
    </row>
    <row r="83" spans="1:22">
      <c r="A83" s="12"/>
    </row>
    <row r="84" spans="1:22">
      <c r="A84" s="2" t="s">
        <v>1529</v>
      </c>
    </row>
    <row r="86" spans="1:22" ht="81.75" customHeight="1">
      <c r="A86" s="1250" t="s">
        <v>1530</v>
      </c>
      <c r="B86" s="1252"/>
      <c r="C86" s="896" t="s">
        <v>82</v>
      </c>
      <c r="D86" s="897" t="s">
        <v>1531</v>
      </c>
      <c r="E86" s="22" t="s">
        <v>1532</v>
      </c>
      <c r="F86" s="897" t="s">
        <v>1533</v>
      </c>
    </row>
    <row r="87" spans="1:22">
      <c r="A87" s="1250" t="s">
        <v>2</v>
      </c>
      <c r="B87" s="1252"/>
      <c r="C87" s="23" t="s">
        <v>3</v>
      </c>
      <c r="D87" s="24">
        <v>1</v>
      </c>
      <c r="E87" s="24">
        <v>2</v>
      </c>
      <c r="F87" s="24">
        <v>3</v>
      </c>
    </row>
    <row r="88" spans="1:22" ht="20.25" customHeight="1">
      <c r="A88" s="1295" t="s">
        <v>1534</v>
      </c>
      <c r="B88" s="1296"/>
      <c r="C88" s="24">
        <v>1</v>
      </c>
      <c r="D88" s="544">
        <v>0</v>
      </c>
      <c r="E88" s="544">
        <v>0</v>
      </c>
      <c r="F88" s="544">
        <v>0</v>
      </c>
      <c r="G88" s="801" t="str">
        <f>IF(D88&gt;=(E88),"OK","Err")</f>
        <v>OK</v>
      </c>
      <c r="H88" s="801" t="str">
        <f>IF(E88&gt;=(F88),"OK","Err")</f>
        <v>OK</v>
      </c>
    </row>
    <row r="89" spans="1:22" ht="20.25" customHeight="1">
      <c r="A89" s="1295" t="s">
        <v>1535</v>
      </c>
      <c r="B89" s="1296"/>
      <c r="C89" s="24">
        <v>2</v>
      </c>
      <c r="D89" s="544">
        <v>0</v>
      </c>
      <c r="E89" s="544">
        <v>0</v>
      </c>
      <c r="F89" s="544">
        <v>0</v>
      </c>
      <c r="G89" s="801" t="str">
        <f>IF(D89&gt;=(E89),"OK","Err")</f>
        <v>OK</v>
      </c>
      <c r="H89" s="801" t="str">
        <f>IF(E89&gt;=(F89),"OK","Err")</f>
        <v>OK</v>
      </c>
    </row>
    <row r="90" spans="1:22">
      <c r="A90" s="12" t="s">
        <v>1536</v>
      </c>
    </row>
    <row r="92" spans="1:22">
      <c r="A92" s="2" t="s">
        <v>1537</v>
      </c>
      <c r="C92" s="895"/>
      <c r="D92" s="895"/>
      <c r="F92" s="895"/>
    </row>
    <row r="93" spans="1:22">
      <c r="A93" s="12"/>
    </row>
    <row r="94" spans="1:22" ht="14.25" customHeight="1">
      <c r="A94" s="1247" t="s">
        <v>1538</v>
      </c>
      <c r="B94" s="1247" t="s">
        <v>82</v>
      </c>
      <c r="C94" s="1282" t="s">
        <v>1539</v>
      </c>
      <c r="D94" s="1282" t="s">
        <v>1540</v>
      </c>
      <c r="E94" s="1282" t="s">
        <v>1541</v>
      </c>
      <c r="F94" s="1282" t="s">
        <v>1542</v>
      </c>
      <c r="G94" s="1282" t="s">
        <v>1543</v>
      </c>
      <c r="H94" s="1282" t="s">
        <v>1544</v>
      </c>
      <c r="I94" s="1282" t="s">
        <v>1545</v>
      </c>
      <c r="J94" s="1282" t="s">
        <v>1546</v>
      </c>
      <c r="K94" s="1282" t="s">
        <v>1547</v>
      </c>
      <c r="L94" s="1311" t="s">
        <v>1548</v>
      </c>
      <c r="M94" s="1250" t="s">
        <v>1549</v>
      </c>
      <c r="N94" s="1251"/>
      <c r="O94" s="1251"/>
      <c r="P94" s="1251"/>
      <c r="Q94" s="1251"/>
      <c r="R94" s="1251"/>
      <c r="S94" s="1251"/>
      <c r="T94" s="1251"/>
      <c r="U94" s="1251"/>
      <c r="V94" s="1252"/>
    </row>
    <row r="95" spans="1:22" ht="14.25" customHeight="1">
      <c r="A95" s="1248"/>
      <c r="B95" s="1248"/>
      <c r="C95" s="1284"/>
      <c r="D95" s="1284"/>
      <c r="E95" s="1284"/>
      <c r="F95" s="1284"/>
      <c r="G95" s="1284"/>
      <c r="H95" s="1284"/>
      <c r="I95" s="1284"/>
      <c r="J95" s="1284"/>
      <c r="K95" s="1284"/>
      <c r="L95" s="1312"/>
      <c r="M95" s="1250" t="s">
        <v>1550</v>
      </c>
      <c r="N95" s="1251"/>
      <c r="O95" s="1251"/>
      <c r="P95" s="1251"/>
      <c r="Q95" s="1251"/>
      <c r="R95" s="1251"/>
      <c r="S95" s="1252"/>
      <c r="T95" s="1250" t="s">
        <v>1551</v>
      </c>
      <c r="U95" s="1251"/>
      <c r="V95" s="1252"/>
    </row>
    <row r="96" spans="1:22" ht="14.25" customHeight="1">
      <c r="A96" s="1248"/>
      <c r="B96" s="1248"/>
      <c r="C96" s="1284"/>
      <c r="D96" s="1284"/>
      <c r="E96" s="1284"/>
      <c r="F96" s="1284"/>
      <c r="G96" s="1284"/>
      <c r="H96" s="1284"/>
      <c r="I96" s="1284"/>
      <c r="J96" s="1284"/>
      <c r="K96" s="1284"/>
      <c r="L96" s="1312"/>
      <c r="M96" s="1250" t="s">
        <v>1552</v>
      </c>
      <c r="N96" s="1252"/>
      <c r="O96" s="1250" t="s">
        <v>1553</v>
      </c>
      <c r="P96" s="1252"/>
      <c r="Q96" s="1250" t="s">
        <v>1554</v>
      </c>
      <c r="R96" s="1251"/>
      <c r="S96" s="1252"/>
      <c r="T96" s="1247" t="s">
        <v>1555</v>
      </c>
      <c r="U96" s="1247" t="s">
        <v>1553</v>
      </c>
      <c r="V96" s="1247" t="s">
        <v>1556</v>
      </c>
    </row>
    <row r="97" spans="1:26" ht="15" customHeight="1">
      <c r="A97" s="1248"/>
      <c r="B97" s="1248"/>
      <c r="C97" s="1284"/>
      <c r="D97" s="1284"/>
      <c r="E97" s="1284"/>
      <c r="F97" s="1284"/>
      <c r="G97" s="1284"/>
      <c r="H97" s="1284"/>
      <c r="I97" s="1284"/>
      <c r="J97" s="1284"/>
      <c r="K97" s="1284"/>
      <c r="L97" s="1312"/>
      <c r="M97" s="1247" t="s">
        <v>1557</v>
      </c>
      <c r="N97" s="1282" t="s">
        <v>1558</v>
      </c>
      <c r="O97" s="1247" t="s">
        <v>1557</v>
      </c>
      <c r="P97" s="1282" t="s">
        <v>1558</v>
      </c>
      <c r="Q97" s="1247" t="s">
        <v>1557</v>
      </c>
      <c r="R97" s="1314" t="s">
        <v>1559</v>
      </c>
      <c r="S97" s="1315"/>
      <c r="T97" s="1248"/>
      <c r="U97" s="1248"/>
      <c r="V97" s="1248"/>
    </row>
    <row r="98" spans="1:26" ht="27.6">
      <c r="A98" s="1249"/>
      <c r="B98" s="1249"/>
      <c r="C98" s="1283"/>
      <c r="D98" s="1283"/>
      <c r="E98" s="1283"/>
      <c r="F98" s="1283"/>
      <c r="G98" s="1283"/>
      <c r="H98" s="1283"/>
      <c r="I98" s="1283"/>
      <c r="J98" s="1283"/>
      <c r="K98" s="1283"/>
      <c r="L98" s="1313"/>
      <c r="M98" s="1249"/>
      <c r="N98" s="1283"/>
      <c r="O98" s="1249"/>
      <c r="P98" s="1283"/>
      <c r="Q98" s="1249"/>
      <c r="R98" s="4" t="s">
        <v>1560</v>
      </c>
      <c r="S98" s="4" t="s">
        <v>1561</v>
      </c>
      <c r="T98" s="1249"/>
      <c r="U98" s="1249"/>
      <c r="V98" s="1249"/>
    </row>
    <row r="99" spans="1:26">
      <c r="A99" s="4" t="s">
        <v>2</v>
      </c>
      <c r="B99" s="4" t="s">
        <v>3</v>
      </c>
      <c r="C99" s="24">
        <v>1</v>
      </c>
      <c r="D99" s="4">
        <v>2</v>
      </c>
      <c r="E99" s="4">
        <v>3</v>
      </c>
      <c r="F99" s="4">
        <v>4</v>
      </c>
      <c r="G99" s="4">
        <v>5</v>
      </c>
      <c r="H99" s="4">
        <v>6</v>
      </c>
      <c r="I99" s="4">
        <v>7</v>
      </c>
      <c r="J99" s="4">
        <v>8</v>
      </c>
      <c r="K99" s="9">
        <v>9</v>
      </c>
      <c r="L99" s="4" t="s">
        <v>1149</v>
      </c>
      <c r="M99" s="4" t="s">
        <v>1148</v>
      </c>
      <c r="N99" s="4" t="s">
        <v>1147</v>
      </c>
      <c r="O99" s="4" t="s">
        <v>1146</v>
      </c>
      <c r="P99" s="4" t="s">
        <v>1145</v>
      </c>
      <c r="Q99" s="4" t="s">
        <v>1457</v>
      </c>
      <c r="R99" s="4" t="s">
        <v>1458</v>
      </c>
      <c r="S99" s="4" t="s">
        <v>1459</v>
      </c>
      <c r="T99" s="4" t="s">
        <v>1460</v>
      </c>
      <c r="U99" s="4" t="s">
        <v>1461</v>
      </c>
      <c r="V99" s="4" t="s">
        <v>1462</v>
      </c>
    </row>
    <row r="100" spans="1:26" s="545" customFormat="1" ht="18" customHeight="1">
      <c r="A100" s="9" t="s">
        <v>1</v>
      </c>
      <c r="B100" s="24">
        <v>1</v>
      </c>
      <c r="C100" s="807">
        <f>SUM(C101:C104)</f>
        <v>0</v>
      </c>
      <c r="D100" s="807">
        <f t="shared" ref="D100:V100" si="11">SUM(D101:D104)</f>
        <v>0</v>
      </c>
      <c r="E100" s="807">
        <f t="shared" si="11"/>
        <v>0</v>
      </c>
      <c r="F100" s="807">
        <f t="shared" si="11"/>
        <v>0</v>
      </c>
      <c r="G100" s="807">
        <f t="shared" si="11"/>
        <v>0</v>
      </c>
      <c r="H100" s="807">
        <f t="shared" si="11"/>
        <v>0</v>
      </c>
      <c r="I100" s="807">
        <f t="shared" si="11"/>
        <v>0</v>
      </c>
      <c r="J100" s="807">
        <f t="shared" si="11"/>
        <v>0</v>
      </c>
      <c r="K100" s="807">
        <f t="shared" si="11"/>
        <v>0</v>
      </c>
      <c r="L100" s="807">
        <f t="shared" si="11"/>
        <v>0</v>
      </c>
      <c r="M100" s="807">
        <f t="shared" si="11"/>
        <v>0</v>
      </c>
      <c r="N100" s="807">
        <f t="shared" si="11"/>
        <v>0</v>
      </c>
      <c r="O100" s="807">
        <f t="shared" si="11"/>
        <v>0</v>
      </c>
      <c r="P100" s="807">
        <f t="shared" si="11"/>
        <v>0</v>
      </c>
      <c r="Q100" s="807">
        <f t="shared" si="11"/>
        <v>0</v>
      </c>
      <c r="R100" s="807">
        <f t="shared" si="11"/>
        <v>0</v>
      </c>
      <c r="S100" s="807">
        <f t="shared" si="11"/>
        <v>0</v>
      </c>
      <c r="T100" s="807">
        <f t="shared" si="11"/>
        <v>0</v>
      </c>
      <c r="U100" s="807">
        <f t="shared" si="11"/>
        <v>0</v>
      </c>
      <c r="V100" s="807">
        <f t="shared" si="11"/>
        <v>0</v>
      </c>
    </row>
    <row r="101" spans="1:26" s="545" customFormat="1" ht="27.75" customHeight="1">
      <c r="A101" s="1282" t="s">
        <v>1562</v>
      </c>
      <c r="B101" s="24">
        <v>2</v>
      </c>
      <c r="C101" s="14">
        <v>0</v>
      </c>
      <c r="D101" s="3">
        <v>0</v>
      </c>
      <c r="E101" s="3">
        <v>0</v>
      </c>
      <c r="F101" s="3">
        <v>0</v>
      </c>
      <c r="G101" s="3">
        <v>0</v>
      </c>
      <c r="H101" s="3">
        <v>0</v>
      </c>
      <c r="I101" s="3">
        <v>0</v>
      </c>
      <c r="J101" s="3">
        <v>0</v>
      </c>
      <c r="K101" s="3">
        <v>0</v>
      </c>
      <c r="L101" s="807">
        <f>+M101+O101+Q101+T101+U101+V101</f>
        <v>0</v>
      </c>
      <c r="M101" s="3">
        <v>0</v>
      </c>
      <c r="N101" s="3">
        <v>0</v>
      </c>
      <c r="O101" s="3">
        <v>0</v>
      </c>
      <c r="P101" s="3">
        <v>0</v>
      </c>
      <c r="Q101" s="3">
        <v>0</v>
      </c>
      <c r="R101" s="3">
        <v>0</v>
      </c>
      <c r="S101" s="3">
        <v>0</v>
      </c>
      <c r="T101" s="3">
        <v>0</v>
      </c>
      <c r="U101" s="3">
        <v>0</v>
      </c>
      <c r="V101" s="3">
        <v>0</v>
      </c>
      <c r="W101" s="531"/>
      <c r="X101" s="531"/>
      <c r="Y101" s="531"/>
      <c r="Z101" s="531"/>
    </row>
    <row r="102" spans="1:26" s="545" customFormat="1" ht="27.75" customHeight="1">
      <c r="A102" s="1283"/>
      <c r="B102" s="24">
        <v>3</v>
      </c>
      <c r="C102" s="14">
        <v>0</v>
      </c>
      <c r="D102" s="3">
        <v>0</v>
      </c>
      <c r="E102" s="3">
        <v>0</v>
      </c>
      <c r="F102" s="3">
        <v>0</v>
      </c>
      <c r="G102" s="3">
        <v>0</v>
      </c>
      <c r="H102" s="3">
        <v>0</v>
      </c>
      <c r="I102" s="3">
        <v>0</v>
      </c>
      <c r="J102" s="3">
        <v>0</v>
      </c>
      <c r="K102" s="3">
        <v>0</v>
      </c>
      <c r="L102" s="807">
        <f>+M102+O102+Q102+T102+U102+V102</f>
        <v>0</v>
      </c>
      <c r="M102" s="3">
        <v>0</v>
      </c>
      <c r="N102" s="3">
        <v>0</v>
      </c>
      <c r="O102" s="3">
        <v>0</v>
      </c>
      <c r="P102" s="3">
        <v>0</v>
      </c>
      <c r="Q102" s="3">
        <v>0</v>
      </c>
      <c r="R102" s="3">
        <v>0</v>
      </c>
      <c r="S102" s="3">
        <v>0</v>
      </c>
      <c r="T102" s="3">
        <v>0</v>
      </c>
      <c r="U102" s="3">
        <v>0</v>
      </c>
      <c r="V102" s="3">
        <v>0</v>
      </c>
      <c r="W102" s="531"/>
      <c r="X102" s="531"/>
      <c r="Y102" s="531"/>
    </row>
    <row r="103" spans="1:26" s="545" customFormat="1" ht="23.25" customHeight="1">
      <c r="A103" s="1247" t="s">
        <v>1563</v>
      </c>
      <c r="B103" s="24">
        <v>4</v>
      </c>
      <c r="C103" s="14">
        <v>0</v>
      </c>
      <c r="D103" s="3">
        <v>0</v>
      </c>
      <c r="E103" s="3">
        <v>0</v>
      </c>
      <c r="F103" s="3">
        <v>0</v>
      </c>
      <c r="G103" s="3">
        <v>0</v>
      </c>
      <c r="H103" s="3">
        <v>0</v>
      </c>
      <c r="I103" s="3">
        <v>0</v>
      </c>
      <c r="J103" s="3">
        <v>0</v>
      </c>
      <c r="K103" s="3">
        <v>0</v>
      </c>
      <c r="L103" s="807">
        <f>+M103+O103+Q103+T103+U103+V103</f>
        <v>0</v>
      </c>
      <c r="M103" s="3">
        <v>0</v>
      </c>
      <c r="N103" s="3">
        <v>0</v>
      </c>
      <c r="O103" s="3">
        <v>0</v>
      </c>
      <c r="P103" s="3">
        <v>0</v>
      </c>
      <c r="Q103" s="3">
        <v>0</v>
      </c>
      <c r="R103" s="3">
        <v>0</v>
      </c>
      <c r="S103" s="3">
        <v>0</v>
      </c>
      <c r="T103" s="3">
        <v>0</v>
      </c>
      <c r="U103" s="3">
        <v>0</v>
      </c>
      <c r="V103" s="3">
        <v>0</v>
      </c>
      <c r="W103" s="531"/>
      <c r="X103" s="531"/>
      <c r="Y103" s="531"/>
    </row>
    <row r="104" spans="1:26" s="545" customFormat="1" ht="23.25" customHeight="1">
      <c r="A104" s="1249"/>
      <c r="B104" s="24">
        <v>5</v>
      </c>
      <c r="C104" s="14">
        <v>0</v>
      </c>
      <c r="D104" s="3">
        <v>0</v>
      </c>
      <c r="E104" s="3">
        <v>0</v>
      </c>
      <c r="F104" s="3">
        <v>0</v>
      </c>
      <c r="G104" s="3">
        <v>0</v>
      </c>
      <c r="H104" s="3">
        <v>0</v>
      </c>
      <c r="I104" s="3">
        <v>0</v>
      </c>
      <c r="J104" s="3">
        <v>0</v>
      </c>
      <c r="K104" s="3">
        <v>0</v>
      </c>
      <c r="L104" s="807">
        <f>+M104+O104+Q104+T104+U104+V104</f>
        <v>0</v>
      </c>
      <c r="M104" s="3">
        <v>0</v>
      </c>
      <c r="N104" s="3">
        <v>0</v>
      </c>
      <c r="O104" s="3">
        <v>0</v>
      </c>
      <c r="P104" s="3">
        <v>0</v>
      </c>
      <c r="Q104" s="3">
        <v>0</v>
      </c>
      <c r="R104" s="3">
        <v>0</v>
      </c>
      <c r="S104" s="3">
        <v>0</v>
      </c>
      <c r="T104" s="3">
        <v>0</v>
      </c>
      <c r="U104" s="3">
        <v>0</v>
      </c>
      <c r="V104" s="3">
        <v>0</v>
      </c>
      <c r="W104" s="531"/>
      <c r="X104" s="531"/>
      <c r="Y104" s="531"/>
    </row>
    <row r="105" spans="1:26">
      <c r="A105" s="12" t="s">
        <v>1564</v>
      </c>
      <c r="N105" s="801" t="str">
        <f>IF(OR(M101&gt;(N101),(AND(M101=0,N101=0))),"OK","Err")</f>
        <v>OK</v>
      </c>
      <c r="P105" s="801" t="str">
        <f>IF(OR(O101&gt;(P101),(AND(O101=0,P101=0))),"OK","Err")</f>
        <v>OK</v>
      </c>
      <c r="R105" s="801" t="str">
        <f>IF(OR(Q101&gt;(R101),(AND(Q101=0,R101=0))),"OK","Err")</f>
        <v>OK</v>
      </c>
    </row>
    <row r="106" spans="1:26">
      <c r="A106" s="12"/>
      <c r="N106" s="801" t="str">
        <f>IF(OR(M102&gt;(N102),(AND(M102=0,N102=0))),"OK","Err")</f>
        <v>OK</v>
      </c>
      <c r="P106" s="801" t="str">
        <f>IF(OR(O102&gt;(P102),(AND(O102=0,P102=0))),"OK","Err")</f>
        <v>OK</v>
      </c>
      <c r="R106" s="801" t="str">
        <f>IF(OR(Q102&gt;(R102),(AND(Q102=0,R102=0))),"OK","Err")</f>
        <v>OK</v>
      </c>
    </row>
    <row r="107" spans="1:26" ht="15" customHeight="1">
      <c r="A107" s="1266" t="s">
        <v>1565</v>
      </c>
      <c r="B107" s="1266"/>
      <c r="L107" s="15"/>
      <c r="M107" s="15"/>
      <c r="N107" s="801" t="str">
        <f>IF(OR(M103&gt;(N103),(AND(M103=0,N103=0))),"OK","Err")</f>
        <v>OK</v>
      </c>
      <c r="P107" s="801" t="str">
        <f>IF(OR(O103&gt;(P103),(AND(O103=0,P103=0))),"OK","Err")</f>
        <v>OK</v>
      </c>
      <c r="R107" s="801" t="str">
        <f>IF(OR(Q103&gt;(R103),(AND(Q103=0,R103=0))),"OK","Err")</f>
        <v>OK</v>
      </c>
    </row>
    <row r="108" spans="1:26">
      <c r="A108" s="15" t="s">
        <v>1566</v>
      </c>
      <c r="L108" s="15"/>
      <c r="M108" s="15"/>
      <c r="N108" s="801" t="str">
        <f>IF(OR(M104&gt;(N104),(AND(M104=0,N104=0))),"OK","Err")</f>
        <v>OK</v>
      </c>
      <c r="P108" s="801" t="str">
        <f>IF(OR(O104&gt;(P104),(AND(O104=0,P104=0))),"OK","Err")</f>
        <v>OK</v>
      </c>
      <c r="R108" s="801" t="str">
        <f>IF(OR(Q104&gt;(R104),(AND(Q104=0,R104=0))),"OK","Err")</f>
        <v>OK</v>
      </c>
    </row>
    <row r="109" spans="1:26" ht="13.5" customHeight="1">
      <c r="A109" s="1282" t="s">
        <v>41</v>
      </c>
      <c r="B109" s="1247" t="s">
        <v>82</v>
      </c>
      <c r="C109" s="1282" t="s">
        <v>102</v>
      </c>
      <c r="D109" s="1247" t="s">
        <v>103</v>
      </c>
      <c r="E109" s="1247" t="s">
        <v>104</v>
      </c>
      <c r="F109" s="1250" t="s">
        <v>105</v>
      </c>
      <c r="G109" s="1252"/>
    </row>
    <row r="110" spans="1:26" ht="28.5" customHeight="1">
      <c r="A110" s="1283"/>
      <c r="B110" s="1249"/>
      <c r="C110" s="1283"/>
      <c r="D110" s="1249"/>
      <c r="E110" s="1249"/>
      <c r="F110" s="4" t="s">
        <v>1</v>
      </c>
      <c r="G110" s="4" t="s">
        <v>106</v>
      </c>
    </row>
    <row r="111" spans="1:26">
      <c r="A111" s="23" t="s">
        <v>2</v>
      </c>
      <c r="B111" s="23" t="s">
        <v>3</v>
      </c>
      <c r="C111" s="23">
        <v>1</v>
      </c>
      <c r="D111" s="23">
        <v>2</v>
      </c>
      <c r="E111" s="23">
        <v>3</v>
      </c>
      <c r="F111" s="23">
        <v>4</v>
      </c>
      <c r="G111" s="23">
        <v>5</v>
      </c>
    </row>
    <row r="112" spans="1:26" ht="20.25" customHeight="1">
      <c r="A112" s="546" t="s">
        <v>22</v>
      </c>
      <c r="B112" s="547">
        <v>1</v>
      </c>
      <c r="C112" s="898">
        <v>0</v>
      </c>
      <c r="D112" s="899">
        <v>0</v>
      </c>
      <c r="E112" s="899">
        <v>0</v>
      </c>
      <c r="F112" s="899">
        <v>0</v>
      </c>
      <c r="G112" s="899">
        <v>0</v>
      </c>
      <c r="H112" s="801" t="str">
        <f>IF(OR(F112&gt;(G112),(AND(F112=0,G112=0))),"OK","Err")</f>
        <v>OK</v>
      </c>
    </row>
    <row r="113" spans="1:9" ht="20.25" customHeight="1">
      <c r="A113" s="548"/>
      <c r="B113" s="549"/>
      <c r="C113" s="550"/>
      <c r="D113" s="551"/>
      <c r="E113" s="551"/>
      <c r="F113" s="551"/>
      <c r="G113" s="551"/>
      <c r="H113" s="531"/>
    </row>
    <row r="114" spans="1:9" ht="20.25" customHeight="1">
      <c r="A114" s="15"/>
      <c r="B114" s="43"/>
      <c r="C114" s="44"/>
      <c r="D114" s="21"/>
      <c r="E114" s="21"/>
      <c r="F114" s="21"/>
      <c r="G114" s="21"/>
      <c r="H114" s="531"/>
    </row>
    <row r="115" spans="1:9">
      <c r="A115" s="12"/>
      <c r="C115" s="895"/>
    </row>
    <row r="116" spans="1:9" ht="15" customHeight="1">
      <c r="A116" s="552" t="s">
        <v>1567</v>
      </c>
    </row>
    <row r="117" spans="1:9">
      <c r="A117" s="12"/>
    </row>
    <row r="118" spans="1:9" ht="28.2">
      <c r="A118" s="553" t="s">
        <v>1568</v>
      </c>
    </row>
    <row r="119" spans="1:9" ht="20.25" customHeight="1">
      <c r="A119" s="554">
        <v>0</v>
      </c>
    </row>
    <row r="120" spans="1:9">
      <c r="A120" s="12"/>
    </row>
    <row r="121" spans="1:9">
      <c r="A121" s="2" t="s">
        <v>1569</v>
      </c>
    </row>
    <row r="122" spans="1:9">
      <c r="A122" s="12"/>
      <c r="C122" s="895"/>
      <c r="D122" s="895"/>
      <c r="E122" s="895"/>
      <c r="F122" s="895"/>
      <c r="G122" s="895"/>
      <c r="H122" s="895"/>
      <c r="I122" s="895"/>
    </row>
    <row r="123" spans="1:9" ht="26.25" customHeight="1">
      <c r="A123" s="1253" t="s">
        <v>1570</v>
      </c>
      <c r="B123" s="1254"/>
      <c r="C123" s="1247" t="s">
        <v>82</v>
      </c>
      <c r="D123" s="1247" t="s">
        <v>1</v>
      </c>
      <c r="E123" s="1250" t="s">
        <v>1571</v>
      </c>
      <c r="F123" s="1251"/>
      <c r="G123" s="1252"/>
    </row>
    <row r="124" spans="1:9" ht="29.25" customHeight="1">
      <c r="A124" s="1255"/>
      <c r="B124" s="1256"/>
      <c r="C124" s="1249"/>
      <c r="D124" s="1249"/>
      <c r="E124" s="4" t="s">
        <v>1572</v>
      </c>
      <c r="F124" s="4" t="s">
        <v>1573</v>
      </c>
      <c r="G124" s="16" t="s">
        <v>1574</v>
      </c>
    </row>
    <row r="125" spans="1:9">
      <c r="A125" s="1279" t="s">
        <v>2</v>
      </c>
      <c r="B125" s="1281"/>
      <c r="C125" s="23" t="s">
        <v>3</v>
      </c>
      <c r="D125" s="23">
        <v>1</v>
      </c>
      <c r="E125" s="23">
        <v>2</v>
      </c>
      <c r="F125" s="23">
        <v>3</v>
      </c>
      <c r="G125" s="23">
        <v>4</v>
      </c>
    </row>
    <row r="126" spans="1:9" ht="15" customHeight="1">
      <c r="A126" s="1295" t="s">
        <v>1575</v>
      </c>
      <c r="B126" s="1296"/>
      <c r="C126" s="4">
        <v>1</v>
      </c>
      <c r="D126" s="807">
        <f>SUM(E126:G126)</f>
        <v>0</v>
      </c>
      <c r="E126" s="3">
        <v>0</v>
      </c>
      <c r="F126" s="3">
        <v>0</v>
      </c>
      <c r="G126" s="3">
        <v>0</v>
      </c>
    </row>
    <row r="127" spans="1:9" ht="15" customHeight="1">
      <c r="A127" s="1295" t="s">
        <v>1576</v>
      </c>
      <c r="B127" s="1296"/>
      <c r="C127" s="4">
        <v>2</v>
      </c>
      <c r="D127" s="807">
        <f>SUM(E127:G127)</f>
        <v>0</v>
      </c>
      <c r="E127" s="3">
        <v>0</v>
      </c>
      <c r="F127" s="3">
        <v>0</v>
      </c>
      <c r="G127" s="3">
        <v>0</v>
      </c>
    </row>
    <row r="128" spans="1:9">
      <c r="A128" s="1295" t="s">
        <v>1577</v>
      </c>
      <c r="B128" s="1296"/>
      <c r="C128" s="4">
        <v>3</v>
      </c>
      <c r="D128" s="807">
        <f>SUM(E128:G128)</f>
        <v>0</v>
      </c>
      <c r="E128" s="3">
        <v>0</v>
      </c>
      <c r="F128" s="3">
        <v>0</v>
      </c>
      <c r="G128" s="3">
        <v>0</v>
      </c>
    </row>
    <row r="129" spans="1:25">
      <c r="A129" s="12"/>
    </row>
    <row r="130" spans="1:25">
      <c r="A130" s="2" t="s">
        <v>1578</v>
      </c>
      <c r="B130" s="27"/>
      <c r="C130" s="27"/>
      <c r="D130" s="27"/>
      <c r="E130" s="27"/>
      <c r="F130" s="27"/>
      <c r="G130" s="27"/>
      <c r="H130" s="878"/>
      <c r="I130" s="27"/>
      <c r="J130" s="27"/>
      <c r="K130" s="27"/>
      <c r="L130" s="27"/>
      <c r="M130" s="27"/>
      <c r="N130" s="27"/>
      <c r="O130" s="27"/>
      <c r="P130" s="27"/>
      <c r="Q130" s="27"/>
      <c r="R130" s="27"/>
      <c r="S130" s="27"/>
      <c r="T130" s="27"/>
      <c r="U130" s="27"/>
      <c r="V130" s="27"/>
      <c r="W130" s="27"/>
      <c r="X130" s="27"/>
    </row>
    <row r="131" spans="1:2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row>
    <row r="132" spans="1:25" ht="15" customHeight="1">
      <c r="A132" s="1253"/>
      <c r="B132" s="1254"/>
      <c r="C132" s="1263" t="s">
        <v>125</v>
      </c>
      <c r="D132" s="1263" t="s">
        <v>216</v>
      </c>
      <c r="E132" s="1250" t="s">
        <v>126</v>
      </c>
      <c r="F132" s="1251"/>
      <c r="G132" s="1252"/>
      <c r="H132" s="1250" t="s">
        <v>127</v>
      </c>
      <c r="I132" s="1251"/>
      <c r="J132" s="1251"/>
      <c r="K132" s="1251"/>
      <c r="L132" s="1251"/>
      <c r="M132" s="1251"/>
      <c r="N132" s="1251"/>
      <c r="O132" s="1252"/>
      <c r="P132" s="1247" t="s">
        <v>128</v>
      </c>
      <c r="Q132" s="1250" t="s">
        <v>129</v>
      </c>
      <c r="R132" s="1251"/>
      <c r="S132" s="1251"/>
      <c r="T132" s="1252"/>
      <c r="U132" s="1247" t="s">
        <v>130</v>
      </c>
      <c r="V132" s="27"/>
      <c r="W132" s="27"/>
      <c r="X132" s="27"/>
    </row>
    <row r="133" spans="1:25" ht="15" customHeight="1">
      <c r="A133" s="1255"/>
      <c r="B133" s="1256"/>
      <c r="C133" s="1264"/>
      <c r="D133" s="1264"/>
      <c r="E133" s="1259" t="s">
        <v>131</v>
      </c>
      <c r="F133" s="1260"/>
      <c r="G133" s="1247" t="s">
        <v>132</v>
      </c>
      <c r="H133" s="1247" t="s">
        <v>115</v>
      </c>
      <c r="I133" s="1247" t="s">
        <v>116</v>
      </c>
      <c r="J133" s="1247" t="s">
        <v>133</v>
      </c>
      <c r="K133" s="1247" t="s">
        <v>134</v>
      </c>
      <c r="L133" s="1250" t="s">
        <v>117</v>
      </c>
      <c r="M133" s="1251"/>
      <c r="N133" s="1252"/>
      <c r="O133" s="1247" t="s">
        <v>118</v>
      </c>
      <c r="P133" s="1248"/>
      <c r="Q133" s="1247" t="s">
        <v>119</v>
      </c>
      <c r="R133" s="1247" t="s">
        <v>120</v>
      </c>
      <c r="S133" s="1247" t="s">
        <v>135</v>
      </c>
      <c r="T133" s="1247" t="s">
        <v>136</v>
      </c>
      <c r="U133" s="1248"/>
      <c r="V133" s="27"/>
      <c r="W133" s="27"/>
      <c r="X133" s="27"/>
    </row>
    <row r="134" spans="1:25">
      <c r="A134" s="1247" t="s">
        <v>124</v>
      </c>
      <c r="B134" s="1247" t="s">
        <v>1851</v>
      </c>
      <c r="C134" s="1264"/>
      <c r="D134" s="1264"/>
      <c r="E134" s="1261"/>
      <c r="F134" s="1262"/>
      <c r="G134" s="1248"/>
      <c r="H134" s="1248"/>
      <c r="I134" s="1248"/>
      <c r="J134" s="1248"/>
      <c r="K134" s="1248"/>
      <c r="L134" s="1247" t="s">
        <v>1</v>
      </c>
      <c r="M134" s="1250" t="s">
        <v>37</v>
      </c>
      <c r="N134" s="1252"/>
      <c r="O134" s="1248"/>
      <c r="P134" s="1248"/>
      <c r="Q134" s="1248"/>
      <c r="R134" s="1248"/>
      <c r="S134" s="1248"/>
      <c r="T134" s="1248"/>
      <c r="U134" s="1248"/>
      <c r="V134" s="27"/>
      <c r="W134" s="27"/>
      <c r="X134" s="27"/>
    </row>
    <row r="135" spans="1:25">
      <c r="A135" s="1249"/>
      <c r="B135" s="1249"/>
      <c r="C135" s="1265"/>
      <c r="D135" s="1265"/>
      <c r="E135" s="4" t="s">
        <v>20</v>
      </c>
      <c r="F135" s="4" t="s">
        <v>21</v>
      </c>
      <c r="G135" s="1249"/>
      <c r="H135" s="1249"/>
      <c r="I135" s="1249"/>
      <c r="J135" s="1249"/>
      <c r="K135" s="1249"/>
      <c r="L135" s="1249"/>
      <c r="M135" s="47" t="s">
        <v>137</v>
      </c>
      <c r="N135" s="48" t="s">
        <v>138</v>
      </c>
      <c r="O135" s="1249"/>
      <c r="P135" s="1249"/>
      <c r="Q135" s="1249"/>
      <c r="R135" s="1249"/>
      <c r="S135" s="1249"/>
      <c r="T135" s="1249"/>
      <c r="U135" s="1249"/>
      <c r="V135" s="27"/>
      <c r="W135" s="27"/>
      <c r="X135" s="27"/>
    </row>
    <row r="136" spans="1:25">
      <c r="A136" s="1257" t="s">
        <v>2</v>
      </c>
      <c r="B136" s="1258"/>
      <c r="C136" s="49" t="s">
        <v>3</v>
      </c>
      <c r="D136" s="49" t="s">
        <v>139</v>
      </c>
      <c r="E136" s="23">
        <v>1</v>
      </c>
      <c r="F136" s="23">
        <v>2</v>
      </c>
      <c r="G136" s="23">
        <v>3</v>
      </c>
      <c r="H136" s="879">
        <v>4</v>
      </c>
      <c r="I136" s="23">
        <v>5</v>
      </c>
      <c r="J136" s="23">
        <v>6</v>
      </c>
      <c r="K136" s="23">
        <v>7</v>
      </c>
      <c r="L136" s="23">
        <v>8</v>
      </c>
      <c r="M136" s="23">
        <v>9</v>
      </c>
      <c r="N136" s="23">
        <v>10</v>
      </c>
      <c r="O136" s="23">
        <v>11</v>
      </c>
      <c r="P136" s="23">
        <v>12</v>
      </c>
      <c r="Q136" s="23">
        <v>13</v>
      </c>
      <c r="R136" s="23">
        <v>14</v>
      </c>
      <c r="S136" s="23">
        <v>15</v>
      </c>
      <c r="T136" s="23">
        <v>16</v>
      </c>
      <c r="U136" s="23">
        <v>17</v>
      </c>
      <c r="V136" s="27"/>
      <c r="W136" s="27"/>
      <c r="X136" s="27"/>
    </row>
    <row r="137" spans="1:25">
      <c r="A137" s="1250" t="s">
        <v>1</v>
      </c>
      <c r="B137" s="1252"/>
      <c r="C137" s="513"/>
      <c r="D137" s="32"/>
      <c r="E137" s="786">
        <f>SUMIF($B138:$B172,"",E138:E172)</f>
        <v>0</v>
      </c>
      <c r="F137" s="786">
        <f t="shared" ref="F137:P137" si="12">SUMIF($B138:$B172,"",F138:F172)</f>
        <v>0</v>
      </c>
      <c r="G137" s="786">
        <f t="shared" si="12"/>
        <v>0</v>
      </c>
      <c r="H137" s="786">
        <f t="shared" si="12"/>
        <v>0</v>
      </c>
      <c r="I137" s="786">
        <f t="shared" si="12"/>
        <v>0</v>
      </c>
      <c r="J137" s="786">
        <f t="shared" si="12"/>
        <v>0</v>
      </c>
      <c r="K137" s="786">
        <f t="shared" si="12"/>
        <v>0</v>
      </c>
      <c r="L137" s="786">
        <f t="shared" si="12"/>
        <v>0</v>
      </c>
      <c r="M137" s="786">
        <f t="shared" si="12"/>
        <v>0</v>
      </c>
      <c r="N137" s="786">
        <f t="shared" si="12"/>
        <v>0</v>
      </c>
      <c r="O137" s="786">
        <f>+H137+I137+J137-K137-L137</f>
        <v>0</v>
      </c>
      <c r="P137" s="786">
        <f t="shared" si="12"/>
        <v>0</v>
      </c>
      <c r="Q137" s="802">
        <f t="shared" ref="Q137" si="13">IF(G137=0,0,P137/G137)</f>
        <v>0</v>
      </c>
      <c r="R137" s="802">
        <f>IF(SUM(H137:I137)=0,0,P137/SUM(H137:I137))</f>
        <v>0</v>
      </c>
      <c r="S137" s="802">
        <f>IF(L137=0,0, N137*100/L137)</f>
        <v>0</v>
      </c>
      <c r="T137" s="802">
        <f>IF(G137=0,0,SUM(H137:I137)/G137)</f>
        <v>0</v>
      </c>
      <c r="U137" s="805">
        <f>SUMIF(B138:B172,"",U138:U172)</f>
        <v>0</v>
      </c>
      <c r="V137" s="801" t="str">
        <f>IF(OR(L137&gt;(M137),(AND(L137=0,M137=0))),"OK","Err")</f>
        <v>OK</v>
      </c>
      <c r="W137" s="801" t="str">
        <f t="shared" ref="W137" si="14">IF(OR(L137&gt;(N137),(AND(L137=0,N137=0))),"OK","Err")</f>
        <v>OK</v>
      </c>
      <c r="X137" s="801" t="str">
        <f t="shared" ref="X137" si="15">IF(O137&gt;=(0),"OK","Err")</f>
        <v>OK</v>
      </c>
    </row>
    <row r="138" spans="1:25">
      <c r="A138" s="32"/>
      <c r="B138" s="32"/>
      <c r="C138" s="32"/>
      <c r="D138" s="27"/>
      <c r="E138" s="3">
        <v>0</v>
      </c>
      <c r="F138" s="3">
        <v>0</v>
      </c>
      <c r="G138" s="3">
        <v>0</v>
      </c>
      <c r="H138" s="3">
        <v>0</v>
      </c>
      <c r="I138" s="3">
        <v>0</v>
      </c>
      <c r="J138" s="3">
        <v>0</v>
      </c>
      <c r="K138" s="3">
        <v>0</v>
      </c>
      <c r="L138" s="3">
        <v>0</v>
      </c>
      <c r="M138" s="3">
        <v>0</v>
      </c>
      <c r="N138" s="3">
        <v>0</v>
      </c>
      <c r="O138" s="803">
        <f>+H138+I138+J138-K138-L138</f>
        <v>0</v>
      </c>
      <c r="P138" s="3">
        <v>0</v>
      </c>
      <c r="Q138" s="802">
        <f>IF(G138=0,0,P138/G138)</f>
        <v>0</v>
      </c>
      <c r="R138" s="802">
        <f>IF(SUM(H138:J138)=0,0,P138/SUM(H138:J138))</f>
        <v>0</v>
      </c>
      <c r="S138" s="802">
        <f>IF(L138=0,0, N138*100/L138)</f>
        <v>0</v>
      </c>
      <c r="T138" s="802">
        <f>IF(G138=0,0,SUM(H138:J138)/G138)</f>
        <v>0</v>
      </c>
      <c r="U138" s="50">
        <v>0</v>
      </c>
      <c r="V138" s="801" t="str">
        <f t="shared" ref="V138:V172" si="16">IF(OR(L138&gt;(M138),(AND(L138=0,M138=0))),"OK","Err")</f>
        <v>OK</v>
      </c>
      <c r="W138" s="801" t="str">
        <f t="shared" ref="W138:W172" si="17">IF(OR(L138&gt;(N138),(AND(L138=0,N138=0))),"OK","Err")</f>
        <v>OK</v>
      </c>
      <c r="X138" s="801" t="str">
        <f t="shared" ref="X138:X172" si="18">IF(O138&gt;=(0),"OK","Err")</f>
        <v>OK</v>
      </c>
      <c r="Y138" s="801" t="str">
        <f>IF(AND(LEN(A138)=0,LEN(A139)&gt;0),"Err","OK")</f>
        <v>OK</v>
      </c>
    </row>
    <row r="139" spans="1:25">
      <c r="A139" s="32"/>
      <c r="B139" s="32"/>
      <c r="C139" s="32"/>
      <c r="D139" s="51"/>
      <c r="E139" s="3">
        <v>0</v>
      </c>
      <c r="F139" s="3">
        <v>0</v>
      </c>
      <c r="G139" s="3">
        <v>0</v>
      </c>
      <c r="H139" s="883">
        <v>0</v>
      </c>
      <c r="I139" s="3">
        <v>0</v>
      </c>
      <c r="J139" s="3">
        <v>0</v>
      </c>
      <c r="K139" s="3">
        <v>0</v>
      </c>
      <c r="L139" s="3">
        <v>0</v>
      </c>
      <c r="M139" s="3">
        <v>0</v>
      </c>
      <c r="N139" s="3">
        <v>0</v>
      </c>
      <c r="O139" s="803">
        <f t="shared" ref="O139:O172" si="19">+H139+I139+J139-K139-L139</f>
        <v>0</v>
      </c>
      <c r="P139" s="3">
        <v>0</v>
      </c>
      <c r="Q139" s="802">
        <f t="shared" ref="Q139:Q172" si="20">IF(G139=0,0,P139/G139)</f>
        <v>0</v>
      </c>
      <c r="R139" s="802">
        <f t="shared" ref="R139:R172" si="21">IF(SUM(H139:J139)=0,0,P139/SUM(H139:J139))</f>
        <v>0</v>
      </c>
      <c r="S139" s="802">
        <f t="shared" ref="S139:S172" si="22">IF(L139=0,0, N139*100/L139)</f>
        <v>0</v>
      </c>
      <c r="T139" s="802">
        <f t="shared" ref="T139:T172" si="23">IF(G139=0,0,SUM(H139:J139)/G139)</f>
        <v>0</v>
      </c>
      <c r="U139" s="50">
        <v>0</v>
      </c>
      <c r="V139" s="801" t="str">
        <f t="shared" si="16"/>
        <v>OK</v>
      </c>
      <c r="W139" s="801" t="str">
        <f t="shared" si="17"/>
        <v>OK</v>
      </c>
      <c r="X139" s="801" t="str">
        <f t="shared" si="18"/>
        <v>OK</v>
      </c>
      <c r="Y139" s="801" t="str">
        <f t="shared" ref="Y139:Y172" si="24">IF(AND(LEN(A139)=0,LEN(A140)&gt;0),"Err","OK")</f>
        <v>OK</v>
      </c>
    </row>
    <row r="140" spans="1:25">
      <c r="A140" s="32"/>
      <c r="B140" s="32"/>
      <c r="C140" s="32"/>
      <c r="D140" s="51"/>
      <c r="E140" s="3">
        <v>0</v>
      </c>
      <c r="F140" s="3">
        <v>0</v>
      </c>
      <c r="G140" s="3">
        <v>0</v>
      </c>
      <c r="H140" s="883">
        <v>0</v>
      </c>
      <c r="I140" s="883">
        <v>0</v>
      </c>
      <c r="J140" s="3">
        <v>0</v>
      </c>
      <c r="K140" s="3">
        <v>0</v>
      </c>
      <c r="L140" s="3">
        <v>0</v>
      </c>
      <c r="M140" s="3">
        <v>0</v>
      </c>
      <c r="N140" s="3">
        <v>0</v>
      </c>
      <c r="O140" s="803">
        <f t="shared" si="19"/>
        <v>0</v>
      </c>
      <c r="P140" s="3">
        <v>0</v>
      </c>
      <c r="Q140" s="802">
        <f t="shared" si="20"/>
        <v>0</v>
      </c>
      <c r="R140" s="802">
        <f t="shared" si="21"/>
        <v>0</v>
      </c>
      <c r="S140" s="802">
        <f t="shared" si="22"/>
        <v>0</v>
      </c>
      <c r="T140" s="802">
        <f t="shared" si="23"/>
        <v>0</v>
      </c>
      <c r="U140" s="50">
        <v>0</v>
      </c>
      <c r="V140" s="801" t="str">
        <f t="shared" si="16"/>
        <v>OK</v>
      </c>
      <c r="W140" s="801" t="str">
        <f t="shared" si="17"/>
        <v>OK</v>
      </c>
      <c r="X140" s="801" t="str">
        <f t="shared" si="18"/>
        <v>OK</v>
      </c>
      <c r="Y140" s="801" t="str">
        <f t="shared" si="24"/>
        <v>OK</v>
      </c>
    </row>
    <row r="141" spans="1:25">
      <c r="A141" s="32"/>
      <c r="B141" s="32"/>
      <c r="C141" s="32"/>
      <c r="D141" s="51"/>
      <c r="E141" s="3">
        <v>0</v>
      </c>
      <c r="F141" s="3">
        <v>0</v>
      </c>
      <c r="G141" s="3">
        <v>0</v>
      </c>
      <c r="H141" s="3">
        <v>0</v>
      </c>
      <c r="I141" s="3">
        <v>0</v>
      </c>
      <c r="J141" s="3">
        <v>0</v>
      </c>
      <c r="K141" s="3">
        <v>0</v>
      </c>
      <c r="L141" s="3">
        <v>0</v>
      </c>
      <c r="M141" s="3">
        <v>0</v>
      </c>
      <c r="N141" s="3">
        <v>0</v>
      </c>
      <c r="O141" s="803">
        <f t="shared" si="19"/>
        <v>0</v>
      </c>
      <c r="P141" s="3">
        <v>0</v>
      </c>
      <c r="Q141" s="802">
        <f t="shared" si="20"/>
        <v>0</v>
      </c>
      <c r="R141" s="802">
        <f t="shared" si="21"/>
        <v>0</v>
      </c>
      <c r="S141" s="802">
        <f t="shared" si="22"/>
        <v>0</v>
      </c>
      <c r="T141" s="802">
        <f t="shared" si="23"/>
        <v>0</v>
      </c>
      <c r="U141" s="50">
        <v>0</v>
      </c>
      <c r="V141" s="801" t="str">
        <f t="shared" si="16"/>
        <v>OK</v>
      </c>
      <c r="W141" s="801" t="str">
        <f t="shared" si="17"/>
        <v>OK</v>
      </c>
      <c r="X141" s="801" t="str">
        <f t="shared" si="18"/>
        <v>OK</v>
      </c>
      <c r="Y141" s="801" t="str">
        <f t="shared" si="24"/>
        <v>OK</v>
      </c>
    </row>
    <row r="142" spans="1:25">
      <c r="A142" s="32"/>
      <c r="B142" s="32"/>
      <c r="C142" s="32"/>
      <c r="D142" s="32"/>
      <c r="E142" s="3">
        <v>0</v>
      </c>
      <c r="F142" s="3">
        <v>0</v>
      </c>
      <c r="G142" s="3">
        <v>0</v>
      </c>
      <c r="H142" s="3">
        <v>0</v>
      </c>
      <c r="I142" s="3">
        <v>0</v>
      </c>
      <c r="J142" s="3">
        <v>0</v>
      </c>
      <c r="K142" s="3">
        <v>0</v>
      </c>
      <c r="L142" s="3">
        <v>0</v>
      </c>
      <c r="M142" s="3">
        <v>0</v>
      </c>
      <c r="N142" s="3">
        <v>0</v>
      </c>
      <c r="O142" s="803">
        <f t="shared" si="19"/>
        <v>0</v>
      </c>
      <c r="P142" s="3">
        <v>0</v>
      </c>
      <c r="Q142" s="802">
        <f t="shared" si="20"/>
        <v>0</v>
      </c>
      <c r="R142" s="802">
        <f t="shared" si="21"/>
        <v>0</v>
      </c>
      <c r="S142" s="802">
        <f t="shared" si="22"/>
        <v>0</v>
      </c>
      <c r="T142" s="802">
        <f t="shared" si="23"/>
        <v>0</v>
      </c>
      <c r="U142" s="50">
        <v>0</v>
      </c>
      <c r="V142" s="801" t="str">
        <f t="shared" si="16"/>
        <v>OK</v>
      </c>
      <c r="W142" s="801" t="str">
        <f t="shared" si="17"/>
        <v>OK</v>
      </c>
      <c r="X142" s="801" t="str">
        <f t="shared" si="18"/>
        <v>OK</v>
      </c>
      <c r="Y142" s="801" t="str">
        <f t="shared" si="24"/>
        <v>OK</v>
      </c>
    </row>
    <row r="143" spans="1:25">
      <c r="A143" s="32"/>
      <c r="B143" s="32"/>
      <c r="C143" s="32"/>
      <c r="D143" s="32"/>
      <c r="E143" s="3">
        <v>0</v>
      </c>
      <c r="F143" s="3">
        <v>0</v>
      </c>
      <c r="G143" s="3">
        <v>0</v>
      </c>
      <c r="H143" s="3">
        <v>0</v>
      </c>
      <c r="I143" s="3">
        <v>0</v>
      </c>
      <c r="J143" s="3">
        <v>0</v>
      </c>
      <c r="K143" s="3">
        <v>0</v>
      </c>
      <c r="L143" s="3">
        <v>0</v>
      </c>
      <c r="M143" s="3">
        <v>0</v>
      </c>
      <c r="N143" s="3">
        <v>0</v>
      </c>
      <c r="O143" s="803">
        <f t="shared" si="19"/>
        <v>0</v>
      </c>
      <c r="P143" s="3">
        <v>0</v>
      </c>
      <c r="Q143" s="802">
        <f t="shared" si="20"/>
        <v>0</v>
      </c>
      <c r="R143" s="802">
        <f t="shared" si="21"/>
        <v>0</v>
      </c>
      <c r="S143" s="802">
        <f t="shared" si="22"/>
        <v>0</v>
      </c>
      <c r="T143" s="802">
        <f t="shared" si="23"/>
        <v>0</v>
      </c>
      <c r="U143" s="50">
        <v>0</v>
      </c>
      <c r="V143" s="801" t="str">
        <f t="shared" si="16"/>
        <v>OK</v>
      </c>
      <c r="W143" s="801" t="str">
        <f t="shared" si="17"/>
        <v>OK</v>
      </c>
      <c r="X143" s="801" t="str">
        <f t="shared" si="18"/>
        <v>OK</v>
      </c>
      <c r="Y143" s="801" t="str">
        <f t="shared" si="24"/>
        <v>OK</v>
      </c>
    </row>
    <row r="144" spans="1:25">
      <c r="A144" s="32"/>
      <c r="B144" s="32"/>
      <c r="C144" s="32"/>
      <c r="D144" s="32"/>
      <c r="E144" s="3">
        <v>0</v>
      </c>
      <c r="F144" s="3">
        <v>0</v>
      </c>
      <c r="G144" s="3">
        <v>0</v>
      </c>
      <c r="H144" s="883">
        <v>0</v>
      </c>
      <c r="I144" s="3">
        <v>0</v>
      </c>
      <c r="J144" s="3">
        <v>0</v>
      </c>
      <c r="K144" s="3">
        <v>0</v>
      </c>
      <c r="L144" s="3">
        <v>0</v>
      </c>
      <c r="M144" s="3">
        <v>0</v>
      </c>
      <c r="N144" s="3">
        <v>0</v>
      </c>
      <c r="O144" s="803">
        <f t="shared" si="19"/>
        <v>0</v>
      </c>
      <c r="P144" s="3">
        <v>0</v>
      </c>
      <c r="Q144" s="802">
        <f t="shared" si="20"/>
        <v>0</v>
      </c>
      <c r="R144" s="802">
        <f t="shared" si="21"/>
        <v>0</v>
      </c>
      <c r="S144" s="802">
        <f t="shared" si="22"/>
        <v>0</v>
      </c>
      <c r="T144" s="802">
        <f t="shared" si="23"/>
        <v>0</v>
      </c>
      <c r="U144" s="50">
        <v>0</v>
      </c>
      <c r="V144" s="801" t="str">
        <f t="shared" si="16"/>
        <v>OK</v>
      </c>
      <c r="W144" s="801" t="str">
        <f t="shared" si="17"/>
        <v>OK</v>
      </c>
      <c r="X144" s="801" t="str">
        <f t="shared" si="18"/>
        <v>OK</v>
      </c>
      <c r="Y144" s="801" t="str">
        <f t="shared" si="24"/>
        <v>OK</v>
      </c>
    </row>
    <row r="145" spans="1:25">
      <c r="A145" s="32"/>
      <c r="B145" s="32"/>
      <c r="C145" s="32"/>
      <c r="D145" s="32"/>
      <c r="E145" s="3">
        <v>0</v>
      </c>
      <c r="F145" s="3">
        <v>0</v>
      </c>
      <c r="G145" s="3">
        <v>0</v>
      </c>
      <c r="H145" s="883">
        <v>0</v>
      </c>
      <c r="I145" s="883">
        <v>0</v>
      </c>
      <c r="J145" s="3">
        <v>0</v>
      </c>
      <c r="K145" s="3">
        <v>0</v>
      </c>
      <c r="L145" s="3">
        <v>0</v>
      </c>
      <c r="M145" s="3">
        <v>0</v>
      </c>
      <c r="N145" s="3">
        <v>0</v>
      </c>
      <c r="O145" s="803">
        <f t="shared" si="19"/>
        <v>0</v>
      </c>
      <c r="P145" s="3">
        <v>0</v>
      </c>
      <c r="Q145" s="802">
        <f t="shared" si="20"/>
        <v>0</v>
      </c>
      <c r="R145" s="802">
        <f t="shared" si="21"/>
        <v>0</v>
      </c>
      <c r="S145" s="802">
        <f t="shared" si="22"/>
        <v>0</v>
      </c>
      <c r="T145" s="802">
        <f t="shared" si="23"/>
        <v>0</v>
      </c>
      <c r="U145" s="50">
        <v>0</v>
      </c>
      <c r="V145" s="801" t="str">
        <f t="shared" si="16"/>
        <v>OK</v>
      </c>
      <c r="W145" s="801" t="str">
        <f t="shared" si="17"/>
        <v>OK</v>
      </c>
      <c r="X145" s="801" t="str">
        <f t="shared" si="18"/>
        <v>OK</v>
      </c>
      <c r="Y145" s="801" t="str">
        <f t="shared" si="24"/>
        <v>OK</v>
      </c>
    </row>
    <row r="146" spans="1:25">
      <c r="A146" s="32"/>
      <c r="B146" s="32"/>
      <c r="C146" s="32"/>
      <c r="D146" s="32"/>
      <c r="E146" s="3">
        <v>0</v>
      </c>
      <c r="F146" s="3">
        <v>0</v>
      </c>
      <c r="G146" s="3">
        <v>0</v>
      </c>
      <c r="H146" s="3">
        <v>0</v>
      </c>
      <c r="I146" s="3">
        <v>0</v>
      </c>
      <c r="J146" s="3">
        <v>0</v>
      </c>
      <c r="K146" s="3">
        <v>0</v>
      </c>
      <c r="L146" s="3">
        <v>0</v>
      </c>
      <c r="M146" s="3">
        <v>0</v>
      </c>
      <c r="N146" s="3">
        <v>0</v>
      </c>
      <c r="O146" s="803">
        <f t="shared" si="19"/>
        <v>0</v>
      </c>
      <c r="P146" s="3">
        <v>0</v>
      </c>
      <c r="Q146" s="802">
        <f t="shared" si="20"/>
        <v>0</v>
      </c>
      <c r="R146" s="802">
        <f t="shared" si="21"/>
        <v>0</v>
      </c>
      <c r="S146" s="802">
        <f t="shared" si="22"/>
        <v>0</v>
      </c>
      <c r="T146" s="802">
        <f t="shared" si="23"/>
        <v>0</v>
      </c>
      <c r="U146" s="50">
        <v>0</v>
      </c>
      <c r="V146" s="801" t="str">
        <f t="shared" si="16"/>
        <v>OK</v>
      </c>
      <c r="W146" s="801" t="str">
        <f t="shared" si="17"/>
        <v>OK</v>
      </c>
      <c r="X146" s="801" t="str">
        <f t="shared" si="18"/>
        <v>OK</v>
      </c>
      <c r="Y146" s="801" t="str">
        <f t="shared" si="24"/>
        <v>OK</v>
      </c>
    </row>
    <row r="147" spans="1:25">
      <c r="A147" s="32"/>
      <c r="B147" s="32"/>
      <c r="C147" s="32"/>
      <c r="D147" s="32"/>
      <c r="E147" s="3">
        <v>0</v>
      </c>
      <c r="F147" s="3">
        <v>0</v>
      </c>
      <c r="G147" s="3">
        <v>0</v>
      </c>
      <c r="H147" s="3">
        <v>0</v>
      </c>
      <c r="I147" s="3">
        <v>0</v>
      </c>
      <c r="J147" s="3">
        <v>0</v>
      </c>
      <c r="K147" s="3">
        <v>0</v>
      </c>
      <c r="L147" s="3">
        <v>0</v>
      </c>
      <c r="M147" s="3">
        <v>0</v>
      </c>
      <c r="N147" s="3">
        <v>0</v>
      </c>
      <c r="O147" s="803">
        <f t="shared" si="19"/>
        <v>0</v>
      </c>
      <c r="P147" s="3">
        <v>0</v>
      </c>
      <c r="Q147" s="802">
        <f t="shared" si="20"/>
        <v>0</v>
      </c>
      <c r="R147" s="802">
        <f t="shared" si="21"/>
        <v>0</v>
      </c>
      <c r="S147" s="802">
        <f t="shared" si="22"/>
        <v>0</v>
      </c>
      <c r="T147" s="802">
        <f t="shared" si="23"/>
        <v>0</v>
      </c>
      <c r="U147" s="50">
        <v>0</v>
      </c>
      <c r="V147" s="801" t="str">
        <f t="shared" si="16"/>
        <v>OK</v>
      </c>
      <c r="W147" s="801" t="str">
        <f t="shared" si="17"/>
        <v>OK</v>
      </c>
      <c r="X147" s="801" t="str">
        <f t="shared" si="18"/>
        <v>OK</v>
      </c>
      <c r="Y147" s="801" t="str">
        <f t="shared" si="24"/>
        <v>OK</v>
      </c>
    </row>
    <row r="148" spans="1:25">
      <c r="A148" s="32"/>
      <c r="B148" s="32"/>
      <c r="C148" s="32"/>
      <c r="D148" s="32"/>
      <c r="E148" s="3">
        <v>0</v>
      </c>
      <c r="F148" s="3">
        <v>0</v>
      </c>
      <c r="G148" s="3">
        <v>0</v>
      </c>
      <c r="H148" s="883">
        <v>0</v>
      </c>
      <c r="I148" s="3">
        <v>0</v>
      </c>
      <c r="J148" s="3">
        <v>0</v>
      </c>
      <c r="K148" s="3">
        <v>0</v>
      </c>
      <c r="L148" s="3">
        <v>0</v>
      </c>
      <c r="M148" s="3">
        <v>0</v>
      </c>
      <c r="N148" s="3">
        <v>0</v>
      </c>
      <c r="O148" s="803">
        <f t="shared" si="19"/>
        <v>0</v>
      </c>
      <c r="P148" s="3">
        <v>0</v>
      </c>
      <c r="Q148" s="802">
        <f t="shared" si="20"/>
        <v>0</v>
      </c>
      <c r="R148" s="802">
        <f t="shared" si="21"/>
        <v>0</v>
      </c>
      <c r="S148" s="802">
        <f t="shared" si="22"/>
        <v>0</v>
      </c>
      <c r="T148" s="802">
        <f t="shared" si="23"/>
        <v>0</v>
      </c>
      <c r="U148" s="50">
        <v>0</v>
      </c>
      <c r="V148" s="801" t="str">
        <f t="shared" si="16"/>
        <v>OK</v>
      </c>
      <c r="W148" s="801" t="str">
        <f t="shared" si="17"/>
        <v>OK</v>
      </c>
      <c r="X148" s="801" t="str">
        <f t="shared" si="18"/>
        <v>OK</v>
      </c>
      <c r="Y148" s="801" t="str">
        <f t="shared" si="24"/>
        <v>OK</v>
      </c>
    </row>
    <row r="149" spans="1:25">
      <c r="A149" s="32"/>
      <c r="B149" s="32"/>
      <c r="C149" s="32"/>
      <c r="D149" s="32"/>
      <c r="E149" s="3">
        <v>0</v>
      </c>
      <c r="F149" s="3">
        <v>0</v>
      </c>
      <c r="G149" s="3">
        <v>0</v>
      </c>
      <c r="H149" s="3">
        <v>0</v>
      </c>
      <c r="I149" s="3">
        <v>0</v>
      </c>
      <c r="J149" s="3">
        <v>0</v>
      </c>
      <c r="K149" s="3">
        <v>0</v>
      </c>
      <c r="L149" s="3">
        <v>0</v>
      </c>
      <c r="M149" s="3">
        <v>0</v>
      </c>
      <c r="N149" s="3">
        <v>0</v>
      </c>
      <c r="O149" s="803">
        <f t="shared" si="19"/>
        <v>0</v>
      </c>
      <c r="P149" s="3">
        <v>0</v>
      </c>
      <c r="Q149" s="802">
        <f t="shared" si="20"/>
        <v>0</v>
      </c>
      <c r="R149" s="802">
        <f t="shared" si="21"/>
        <v>0</v>
      </c>
      <c r="S149" s="802">
        <f t="shared" si="22"/>
        <v>0</v>
      </c>
      <c r="T149" s="802">
        <f t="shared" si="23"/>
        <v>0</v>
      </c>
      <c r="U149" s="50">
        <v>0</v>
      </c>
      <c r="V149" s="801" t="str">
        <f t="shared" si="16"/>
        <v>OK</v>
      </c>
      <c r="W149" s="801" t="str">
        <f t="shared" si="17"/>
        <v>OK</v>
      </c>
      <c r="X149" s="801" t="str">
        <f t="shared" si="18"/>
        <v>OK</v>
      </c>
      <c r="Y149" s="801" t="str">
        <f t="shared" si="24"/>
        <v>OK</v>
      </c>
    </row>
    <row r="150" spans="1:25">
      <c r="A150" s="32"/>
      <c r="B150" s="32"/>
      <c r="C150" s="32"/>
      <c r="D150" s="32"/>
      <c r="E150" s="3">
        <v>0</v>
      </c>
      <c r="F150" s="3">
        <v>0</v>
      </c>
      <c r="G150" s="3">
        <v>0</v>
      </c>
      <c r="H150" s="3">
        <v>0</v>
      </c>
      <c r="I150" s="3">
        <v>0</v>
      </c>
      <c r="J150" s="3">
        <v>0</v>
      </c>
      <c r="K150" s="3">
        <v>0</v>
      </c>
      <c r="L150" s="3">
        <v>0</v>
      </c>
      <c r="M150" s="3">
        <v>0</v>
      </c>
      <c r="N150" s="3">
        <v>0</v>
      </c>
      <c r="O150" s="803">
        <f t="shared" si="19"/>
        <v>0</v>
      </c>
      <c r="P150" s="3">
        <v>0</v>
      </c>
      <c r="Q150" s="802">
        <f t="shared" si="20"/>
        <v>0</v>
      </c>
      <c r="R150" s="802">
        <f t="shared" si="21"/>
        <v>0</v>
      </c>
      <c r="S150" s="802">
        <f t="shared" si="22"/>
        <v>0</v>
      </c>
      <c r="T150" s="802">
        <f t="shared" si="23"/>
        <v>0</v>
      </c>
      <c r="U150" s="50">
        <v>0</v>
      </c>
      <c r="V150" s="801" t="str">
        <f t="shared" si="16"/>
        <v>OK</v>
      </c>
      <c r="W150" s="801" t="str">
        <f t="shared" si="17"/>
        <v>OK</v>
      </c>
      <c r="X150" s="801" t="str">
        <f t="shared" si="18"/>
        <v>OK</v>
      </c>
      <c r="Y150" s="801" t="str">
        <f t="shared" si="24"/>
        <v>OK</v>
      </c>
    </row>
    <row r="151" spans="1:25">
      <c r="A151" s="32"/>
      <c r="B151" s="32"/>
      <c r="C151" s="32"/>
      <c r="D151" s="32"/>
      <c r="E151" s="3">
        <v>0</v>
      </c>
      <c r="F151" s="3">
        <v>0</v>
      </c>
      <c r="G151" s="3">
        <v>0</v>
      </c>
      <c r="H151" s="3">
        <v>0</v>
      </c>
      <c r="I151" s="3">
        <v>0</v>
      </c>
      <c r="J151" s="3">
        <v>0</v>
      </c>
      <c r="K151" s="3">
        <v>0</v>
      </c>
      <c r="L151" s="3">
        <v>0</v>
      </c>
      <c r="M151" s="3">
        <v>0</v>
      </c>
      <c r="N151" s="3">
        <v>0</v>
      </c>
      <c r="O151" s="803">
        <f t="shared" si="19"/>
        <v>0</v>
      </c>
      <c r="P151" s="3">
        <v>0</v>
      </c>
      <c r="Q151" s="802">
        <f t="shared" si="20"/>
        <v>0</v>
      </c>
      <c r="R151" s="802">
        <f t="shared" si="21"/>
        <v>0</v>
      </c>
      <c r="S151" s="802">
        <f t="shared" si="22"/>
        <v>0</v>
      </c>
      <c r="T151" s="802">
        <f t="shared" si="23"/>
        <v>0</v>
      </c>
      <c r="U151" s="50">
        <v>0</v>
      </c>
      <c r="V151" s="801" t="str">
        <f t="shared" si="16"/>
        <v>OK</v>
      </c>
      <c r="W151" s="801" t="str">
        <f t="shared" si="17"/>
        <v>OK</v>
      </c>
      <c r="X151" s="801" t="str">
        <f t="shared" si="18"/>
        <v>OK</v>
      </c>
      <c r="Y151" s="801" t="str">
        <f t="shared" si="24"/>
        <v>OK</v>
      </c>
    </row>
    <row r="152" spans="1:25">
      <c r="A152" s="32"/>
      <c r="B152" s="32"/>
      <c r="C152" s="32"/>
      <c r="D152" s="32"/>
      <c r="E152" s="3">
        <v>0</v>
      </c>
      <c r="F152" s="3">
        <v>0</v>
      </c>
      <c r="G152" s="3">
        <v>0</v>
      </c>
      <c r="H152" s="3">
        <v>0</v>
      </c>
      <c r="I152" s="3">
        <v>0</v>
      </c>
      <c r="J152" s="3">
        <v>0</v>
      </c>
      <c r="K152" s="3">
        <v>0</v>
      </c>
      <c r="L152" s="3">
        <v>0</v>
      </c>
      <c r="M152" s="3">
        <v>0</v>
      </c>
      <c r="N152" s="3">
        <v>0</v>
      </c>
      <c r="O152" s="803">
        <f t="shared" si="19"/>
        <v>0</v>
      </c>
      <c r="P152" s="3">
        <v>0</v>
      </c>
      <c r="Q152" s="802">
        <f t="shared" si="20"/>
        <v>0</v>
      </c>
      <c r="R152" s="802">
        <f t="shared" si="21"/>
        <v>0</v>
      </c>
      <c r="S152" s="802">
        <f t="shared" si="22"/>
        <v>0</v>
      </c>
      <c r="T152" s="802">
        <f t="shared" si="23"/>
        <v>0</v>
      </c>
      <c r="U152" s="50">
        <v>0</v>
      </c>
      <c r="V152" s="801" t="str">
        <f t="shared" si="16"/>
        <v>OK</v>
      </c>
      <c r="W152" s="801" t="str">
        <f t="shared" si="17"/>
        <v>OK</v>
      </c>
      <c r="X152" s="801" t="str">
        <f t="shared" si="18"/>
        <v>OK</v>
      </c>
      <c r="Y152" s="801" t="str">
        <f t="shared" si="24"/>
        <v>OK</v>
      </c>
    </row>
    <row r="153" spans="1:25">
      <c r="A153" s="32"/>
      <c r="B153" s="32"/>
      <c r="C153" s="32"/>
      <c r="D153" s="32"/>
      <c r="E153" s="3">
        <v>0</v>
      </c>
      <c r="F153" s="3">
        <v>0</v>
      </c>
      <c r="G153" s="3">
        <v>0</v>
      </c>
      <c r="H153" s="3">
        <v>0</v>
      </c>
      <c r="I153" s="3">
        <v>0</v>
      </c>
      <c r="J153" s="3">
        <v>0</v>
      </c>
      <c r="K153" s="3">
        <v>0</v>
      </c>
      <c r="L153" s="3">
        <v>0</v>
      </c>
      <c r="M153" s="3">
        <v>0</v>
      </c>
      <c r="N153" s="3">
        <v>0</v>
      </c>
      <c r="O153" s="803">
        <f t="shared" si="19"/>
        <v>0</v>
      </c>
      <c r="P153" s="3">
        <v>0</v>
      </c>
      <c r="Q153" s="802">
        <f t="shared" si="20"/>
        <v>0</v>
      </c>
      <c r="R153" s="802">
        <f t="shared" si="21"/>
        <v>0</v>
      </c>
      <c r="S153" s="802">
        <f t="shared" si="22"/>
        <v>0</v>
      </c>
      <c r="T153" s="802">
        <f t="shared" si="23"/>
        <v>0</v>
      </c>
      <c r="U153" s="50">
        <v>0</v>
      </c>
      <c r="V153" s="801" t="str">
        <f t="shared" si="16"/>
        <v>OK</v>
      </c>
      <c r="W153" s="801" t="str">
        <f t="shared" si="17"/>
        <v>OK</v>
      </c>
      <c r="X153" s="801" t="str">
        <f t="shared" si="18"/>
        <v>OK</v>
      </c>
      <c r="Y153" s="801" t="str">
        <f t="shared" si="24"/>
        <v>OK</v>
      </c>
    </row>
    <row r="154" spans="1:25">
      <c r="A154" s="32"/>
      <c r="B154" s="32"/>
      <c r="C154" s="32"/>
      <c r="D154" s="32"/>
      <c r="E154" s="3">
        <v>0</v>
      </c>
      <c r="F154" s="3">
        <v>0</v>
      </c>
      <c r="G154" s="3">
        <v>0</v>
      </c>
      <c r="H154" s="3">
        <v>0</v>
      </c>
      <c r="I154" s="3">
        <v>0</v>
      </c>
      <c r="J154" s="3">
        <v>0</v>
      </c>
      <c r="K154" s="3">
        <v>0</v>
      </c>
      <c r="L154" s="3">
        <v>0</v>
      </c>
      <c r="M154" s="3">
        <v>0</v>
      </c>
      <c r="N154" s="3">
        <v>0</v>
      </c>
      <c r="O154" s="803">
        <f t="shared" si="19"/>
        <v>0</v>
      </c>
      <c r="P154" s="3">
        <v>0</v>
      </c>
      <c r="Q154" s="802">
        <f t="shared" si="20"/>
        <v>0</v>
      </c>
      <c r="R154" s="802">
        <f t="shared" si="21"/>
        <v>0</v>
      </c>
      <c r="S154" s="802">
        <f t="shared" si="22"/>
        <v>0</v>
      </c>
      <c r="T154" s="802">
        <f t="shared" si="23"/>
        <v>0</v>
      </c>
      <c r="U154" s="50">
        <v>0</v>
      </c>
      <c r="V154" s="801" t="str">
        <f t="shared" si="16"/>
        <v>OK</v>
      </c>
      <c r="W154" s="801" t="str">
        <f t="shared" si="17"/>
        <v>OK</v>
      </c>
      <c r="X154" s="801" t="str">
        <f t="shared" si="18"/>
        <v>OK</v>
      </c>
      <c r="Y154" s="801" t="str">
        <f t="shared" si="24"/>
        <v>OK</v>
      </c>
    </row>
    <row r="155" spans="1:25">
      <c r="A155" s="32"/>
      <c r="B155" s="32"/>
      <c r="C155" s="32"/>
      <c r="D155" s="32"/>
      <c r="E155" s="3">
        <v>0</v>
      </c>
      <c r="F155" s="3">
        <v>0</v>
      </c>
      <c r="G155" s="3">
        <v>0</v>
      </c>
      <c r="H155" s="3">
        <v>0</v>
      </c>
      <c r="I155" s="3">
        <v>0</v>
      </c>
      <c r="J155" s="3">
        <v>0</v>
      </c>
      <c r="K155" s="3">
        <v>0</v>
      </c>
      <c r="L155" s="3">
        <v>0</v>
      </c>
      <c r="M155" s="3">
        <v>0</v>
      </c>
      <c r="N155" s="3">
        <v>0</v>
      </c>
      <c r="O155" s="803">
        <f t="shared" si="19"/>
        <v>0</v>
      </c>
      <c r="P155" s="3">
        <v>0</v>
      </c>
      <c r="Q155" s="802">
        <f t="shared" si="20"/>
        <v>0</v>
      </c>
      <c r="R155" s="802">
        <f t="shared" si="21"/>
        <v>0</v>
      </c>
      <c r="S155" s="802">
        <f t="shared" si="22"/>
        <v>0</v>
      </c>
      <c r="T155" s="802">
        <f t="shared" si="23"/>
        <v>0</v>
      </c>
      <c r="U155" s="50">
        <v>0</v>
      </c>
      <c r="V155" s="801" t="str">
        <f t="shared" si="16"/>
        <v>OK</v>
      </c>
      <c r="W155" s="801" t="str">
        <f t="shared" si="17"/>
        <v>OK</v>
      </c>
      <c r="X155" s="801" t="str">
        <f t="shared" si="18"/>
        <v>OK</v>
      </c>
      <c r="Y155" s="801" t="str">
        <f t="shared" si="24"/>
        <v>OK</v>
      </c>
    </row>
    <row r="156" spans="1:25">
      <c r="A156" s="32"/>
      <c r="B156" s="32"/>
      <c r="C156" s="32"/>
      <c r="D156" s="32"/>
      <c r="E156" s="3">
        <v>0</v>
      </c>
      <c r="F156" s="3">
        <v>0</v>
      </c>
      <c r="G156" s="3">
        <v>0</v>
      </c>
      <c r="H156" s="3">
        <v>0</v>
      </c>
      <c r="I156" s="3">
        <v>0</v>
      </c>
      <c r="J156" s="3">
        <v>0</v>
      </c>
      <c r="K156" s="3">
        <v>0</v>
      </c>
      <c r="L156" s="3">
        <v>0</v>
      </c>
      <c r="M156" s="3">
        <v>0</v>
      </c>
      <c r="N156" s="3">
        <v>0</v>
      </c>
      <c r="O156" s="803">
        <f t="shared" si="19"/>
        <v>0</v>
      </c>
      <c r="P156" s="3">
        <v>0</v>
      </c>
      <c r="Q156" s="802">
        <f t="shared" si="20"/>
        <v>0</v>
      </c>
      <c r="R156" s="802">
        <f t="shared" si="21"/>
        <v>0</v>
      </c>
      <c r="S156" s="802">
        <f t="shared" si="22"/>
        <v>0</v>
      </c>
      <c r="T156" s="802">
        <f t="shared" si="23"/>
        <v>0</v>
      </c>
      <c r="U156" s="50">
        <v>0</v>
      </c>
      <c r="V156" s="801" t="str">
        <f t="shared" si="16"/>
        <v>OK</v>
      </c>
      <c r="W156" s="801" t="str">
        <f t="shared" si="17"/>
        <v>OK</v>
      </c>
      <c r="X156" s="801" t="str">
        <f t="shared" si="18"/>
        <v>OK</v>
      </c>
      <c r="Y156" s="801" t="str">
        <f t="shared" si="24"/>
        <v>OK</v>
      </c>
    </row>
    <row r="157" spans="1:25">
      <c r="A157" s="32"/>
      <c r="B157" s="32"/>
      <c r="C157" s="32"/>
      <c r="D157" s="32"/>
      <c r="E157" s="3">
        <v>0</v>
      </c>
      <c r="F157" s="3">
        <v>0</v>
      </c>
      <c r="G157" s="3">
        <v>0</v>
      </c>
      <c r="H157" s="3">
        <v>0</v>
      </c>
      <c r="I157" s="3">
        <v>0</v>
      </c>
      <c r="J157" s="3">
        <v>0</v>
      </c>
      <c r="K157" s="3">
        <v>0</v>
      </c>
      <c r="L157" s="3">
        <v>0</v>
      </c>
      <c r="M157" s="3">
        <v>0</v>
      </c>
      <c r="N157" s="3">
        <v>0</v>
      </c>
      <c r="O157" s="803">
        <f t="shared" si="19"/>
        <v>0</v>
      </c>
      <c r="P157" s="3">
        <v>0</v>
      </c>
      <c r="Q157" s="802">
        <f t="shared" si="20"/>
        <v>0</v>
      </c>
      <c r="R157" s="802">
        <f t="shared" si="21"/>
        <v>0</v>
      </c>
      <c r="S157" s="802">
        <f t="shared" si="22"/>
        <v>0</v>
      </c>
      <c r="T157" s="802">
        <f t="shared" si="23"/>
        <v>0</v>
      </c>
      <c r="U157" s="50">
        <v>0</v>
      </c>
      <c r="V157" s="801" t="str">
        <f t="shared" si="16"/>
        <v>OK</v>
      </c>
      <c r="W157" s="801" t="str">
        <f t="shared" si="17"/>
        <v>OK</v>
      </c>
      <c r="X157" s="801" t="str">
        <f t="shared" si="18"/>
        <v>OK</v>
      </c>
      <c r="Y157" s="801" t="str">
        <f t="shared" si="24"/>
        <v>OK</v>
      </c>
    </row>
    <row r="158" spans="1:25">
      <c r="A158" s="32"/>
      <c r="B158" s="32"/>
      <c r="C158" s="32"/>
      <c r="D158" s="32"/>
      <c r="E158" s="3">
        <v>0</v>
      </c>
      <c r="F158" s="3">
        <v>0</v>
      </c>
      <c r="G158" s="3">
        <v>0</v>
      </c>
      <c r="H158" s="3">
        <v>0</v>
      </c>
      <c r="I158" s="3">
        <v>0</v>
      </c>
      <c r="J158" s="3">
        <v>0</v>
      </c>
      <c r="K158" s="3">
        <v>0</v>
      </c>
      <c r="L158" s="3">
        <v>0</v>
      </c>
      <c r="M158" s="3">
        <v>0</v>
      </c>
      <c r="N158" s="3">
        <v>0</v>
      </c>
      <c r="O158" s="803">
        <f t="shared" si="19"/>
        <v>0</v>
      </c>
      <c r="P158" s="3">
        <v>0</v>
      </c>
      <c r="Q158" s="802">
        <f t="shared" si="20"/>
        <v>0</v>
      </c>
      <c r="R158" s="802">
        <f t="shared" si="21"/>
        <v>0</v>
      </c>
      <c r="S158" s="802">
        <f t="shared" si="22"/>
        <v>0</v>
      </c>
      <c r="T158" s="802">
        <f t="shared" si="23"/>
        <v>0</v>
      </c>
      <c r="U158" s="50">
        <v>0</v>
      </c>
      <c r="V158" s="801" t="str">
        <f t="shared" si="16"/>
        <v>OK</v>
      </c>
      <c r="W158" s="801" t="str">
        <f t="shared" si="17"/>
        <v>OK</v>
      </c>
      <c r="X158" s="801" t="str">
        <f t="shared" si="18"/>
        <v>OK</v>
      </c>
      <c r="Y158" s="801" t="str">
        <f t="shared" si="24"/>
        <v>OK</v>
      </c>
    </row>
    <row r="159" spans="1:25">
      <c r="A159" s="32"/>
      <c r="B159" s="32"/>
      <c r="C159" s="32"/>
      <c r="D159" s="32"/>
      <c r="E159" s="3">
        <v>0</v>
      </c>
      <c r="F159" s="3">
        <v>0</v>
      </c>
      <c r="G159" s="3">
        <v>0</v>
      </c>
      <c r="H159" s="3">
        <v>0</v>
      </c>
      <c r="I159" s="3">
        <v>0</v>
      </c>
      <c r="J159" s="3">
        <v>0</v>
      </c>
      <c r="K159" s="3">
        <v>0</v>
      </c>
      <c r="L159" s="3">
        <v>0</v>
      </c>
      <c r="M159" s="3">
        <v>0</v>
      </c>
      <c r="N159" s="3">
        <v>0</v>
      </c>
      <c r="O159" s="803">
        <f t="shared" si="19"/>
        <v>0</v>
      </c>
      <c r="P159" s="3">
        <v>0</v>
      </c>
      <c r="Q159" s="802">
        <f t="shared" si="20"/>
        <v>0</v>
      </c>
      <c r="R159" s="802">
        <f t="shared" si="21"/>
        <v>0</v>
      </c>
      <c r="S159" s="802">
        <f t="shared" si="22"/>
        <v>0</v>
      </c>
      <c r="T159" s="802">
        <f t="shared" si="23"/>
        <v>0</v>
      </c>
      <c r="U159" s="50">
        <v>0</v>
      </c>
      <c r="V159" s="801" t="str">
        <f t="shared" si="16"/>
        <v>OK</v>
      </c>
      <c r="W159" s="801" t="str">
        <f t="shared" si="17"/>
        <v>OK</v>
      </c>
      <c r="X159" s="801" t="str">
        <f t="shared" si="18"/>
        <v>OK</v>
      </c>
      <c r="Y159" s="801" t="str">
        <f t="shared" si="24"/>
        <v>OK</v>
      </c>
    </row>
    <row r="160" spans="1:25">
      <c r="A160" s="32"/>
      <c r="B160" s="32"/>
      <c r="C160" s="32"/>
      <c r="D160" s="32"/>
      <c r="E160" s="3">
        <v>0</v>
      </c>
      <c r="F160" s="3">
        <v>0</v>
      </c>
      <c r="G160" s="3">
        <v>0</v>
      </c>
      <c r="H160" s="3">
        <v>0</v>
      </c>
      <c r="I160" s="3">
        <v>0</v>
      </c>
      <c r="J160" s="3">
        <v>0</v>
      </c>
      <c r="K160" s="3">
        <v>0</v>
      </c>
      <c r="L160" s="3">
        <v>0</v>
      </c>
      <c r="M160" s="3">
        <v>0</v>
      </c>
      <c r="N160" s="3">
        <v>0</v>
      </c>
      <c r="O160" s="803">
        <f t="shared" si="19"/>
        <v>0</v>
      </c>
      <c r="P160" s="3">
        <v>0</v>
      </c>
      <c r="Q160" s="802">
        <f t="shared" si="20"/>
        <v>0</v>
      </c>
      <c r="R160" s="802">
        <f t="shared" si="21"/>
        <v>0</v>
      </c>
      <c r="S160" s="802">
        <f t="shared" si="22"/>
        <v>0</v>
      </c>
      <c r="T160" s="802">
        <f t="shared" si="23"/>
        <v>0</v>
      </c>
      <c r="U160" s="50">
        <v>0</v>
      </c>
      <c r="V160" s="801" t="str">
        <f t="shared" si="16"/>
        <v>OK</v>
      </c>
      <c r="W160" s="801" t="str">
        <f t="shared" si="17"/>
        <v>OK</v>
      </c>
      <c r="X160" s="801" t="str">
        <f t="shared" si="18"/>
        <v>OK</v>
      </c>
      <c r="Y160" s="801" t="str">
        <f t="shared" si="24"/>
        <v>OK</v>
      </c>
    </row>
    <row r="161" spans="1:25">
      <c r="A161" s="32"/>
      <c r="B161" s="32"/>
      <c r="C161" s="32"/>
      <c r="D161" s="32"/>
      <c r="E161" s="3">
        <v>0</v>
      </c>
      <c r="F161" s="3">
        <v>0</v>
      </c>
      <c r="G161" s="3">
        <v>0</v>
      </c>
      <c r="H161" s="3">
        <v>0</v>
      </c>
      <c r="I161" s="3">
        <v>0</v>
      </c>
      <c r="J161" s="3">
        <v>0</v>
      </c>
      <c r="K161" s="3">
        <v>0</v>
      </c>
      <c r="L161" s="3">
        <v>0</v>
      </c>
      <c r="M161" s="3">
        <v>0</v>
      </c>
      <c r="N161" s="3">
        <v>0</v>
      </c>
      <c r="O161" s="803">
        <f t="shared" si="19"/>
        <v>0</v>
      </c>
      <c r="P161" s="3">
        <v>0</v>
      </c>
      <c r="Q161" s="802">
        <f t="shared" si="20"/>
        <v>0</v>
      </c>
      <c r="R161" s="802">
        <f t="shared" si="21"/>
        <v>0</v>
      </c>
      <c r="S161" s="802">
        <f t="shared" si="22"/>
        <v>0</v>
      </c>
      <c r="T161" s="802">
        <f t="shared" si="23"/>
        <v>0</v>
      </c>
      <c r="U161" s="50">
        <v>0</v>
      </c>
      <c r="V161" s="801" t="str">
        <f t="shared" si="16"/>
        <v>OK</v>
      </c>
      <c r="W161" s="801" t="str">
        <f t="shared" si="17"/>
        <v>OK</v>
      </c>
      <c r="X161" s="801" t="str">
        <f t="shared" si="18"/>
        <v>OK</v>
      </c>
      <c r="Y161" s="801" t="str">
        <f t="shared" si="24"/>
        <v>OK</v>
      </c>
    </row>
    <row r="162" spans="1:25">
      <c r="A162" s="32"/>
      <c r="B162" s="32"/>
      <c r="C162" s="32"/>
      <c r="D162" s="32"/>
      <c r="E162" s="3">
        <v>0</v>
      </c>
      <c r="F162" s="3">
        <v>0</v>
      </c>
      <c r="G162" s="3">
        <v>0</v>
      </c>
      <c r="H162" s="3">
        <v>0</v>
      </c>
      <c r="I162" s="3">
        <v>0</v>
      </c>
      <c r="J162" s="3">
        <v>0</v>
      </c>
      <c r="K162" s="3">
        <v>0</v>
      </c>
      <c r="L162" s="3">
        <v>0</v>
      </c>
      <c r="M162" s="3">
        <v>0</v>
      </c>
      <c r="N162" s="3">
        <v>0</v>
      </c>
      <c r="O162" s="803">
        <f t="shared" si="19"/>
        <v>0</v>
      </c>
      <c r="P162" s="3">
        <v>0</v>
      </c>
      <c r="Q162" s="802">
        <f t="shared" si="20"/>
        <v>0</v>
      </c>
      <c r="R162" s="802">
        <f t="shared" si="21"/>
        <v>0</v>
      </c>
      <c r="S162" s="802">
        <f t="shared" si="22"/>
        <v>0</v>
      </c>
      <c r="T162" s="802">
        <f t="shared" si="23"/>
        <v>0</v>
      </c>
      <c r="U162" s="50">
        <v>0</v>
      </c>
      <c r="V162" s="801" t="str">
        <f t="shared" si="16"/>
        <v>OK</v>
      </c>
      <c r="W162" s="801" t="str">
        <f t="shared" si="17"/>
        <v>OK</v>
      </c>
      <c r="X162" s="801" t="str">
        <f t="shared" si="18"/>
        <v>OK</v>
      </c>
      <c r="Y162" s="801" t="str">
        <f t="shared" si="24"/>
        <v>OK</v>
      </c>
    </row>
    <row r="163" spans="1:25">
      <c r="A163" s="32"/>
      <c r="B163" s="32"/>
      <c r="C163" s="32"/>
      <c r="D163" s="32"/>
      <c r="E163" s="3">
        <v>0</v>
      </c>
      <c r="F163" s="3">
        <v>0</v>
      </c>
      <c r="G163" s="3">
        <v>0</v>
      </c>
      <c r="H163" s="3">
        <v>0</v>
      </c>
      <c r="I163" s="3">
        <v>0</v>
      </c>
      <c r="J163" s="3">
        <v>0</v>
      </c>
      <c r="K163" s="3">
        <v>0</v>
      </c>
      <c r="L163" s="3">
        <v>0</v>
      </c>
      <c r="M163" s="3">
        <v>0</v>
      </c>
      <c r="N163" s="3">
        <v>0</v>
      </c>
      <c r="O163" s="803">
        <f t="shared" si="19"/>
        <v>0</v>
      </c>
      <c r="P163" s="3">
        <v>0</v>
      </c>
      <c r="Q163" s="802">
        <f t="shared" si="20"/>
        <v>0</v>
      </c>
      <c r="R163" s="802">
        <f t="shared" si="21"/>
        <v>0</v>
      </c>
      <c r="S163" s="802">
        <f t="shared" si="22"/>
        <v>0</v>
      </c>
      <c r="T163" s="802">
        <f t="shared" si="23"/>
        <v>0</v>
      </c>
      <c r="U163" s="50">
        <v>0</v>
      </c>
      <c r="V163" s="801" t="str">
        <f t="shared" si="16"/>
        <v>OK</v>
      </c>
      <c r="W163" s="801" t="str">
        <f t="shared" si="17"/>
        <v>OK</v>
      </c>
      <c r="X163" s="801" t="str">
        <f t="shared" si="18"/>
        <v>OK</v>
      </c>
      <c r="Y163" s="801" t="str">
        <f t="shared" si="24"/>
        <v>OK</v>
      </c>
    </row>
    <row r="164" spans="1:25">
      <c r="A164" s="32"/>
      <c r="B164" s="32"/>
      <c r="C164" s="32"/>
      <c r="D164" s="32"/>
      <c r="E164" s="3">
        <v>0</v>
      </c>
      <c r="F164" s="3">
        <v>0</v>
      </c>
      <c r="G164" s="3">
        <v>0</v>
      </c>
      <c r="H164" s="3">
        <v>0</v>
      </c>
      <c r="I164" s="3">
        <v>0</v>
      </c>
      <c r="J164" s="3">
        <v>0</v>
      </c>
      <c r="K164" s="3">
        <v>0</v>
      </c>
      <c r="L164" s="3">
        <v>0</v>
      </c>
      <c r="M164" s="3">
        <v>0</v>
      </c>
      <c r="N164" s="3">
        <v>0</v>
      </c>
      <c r="O164" s="803">
        <f t="shared" si="19"/>
        <v>0</v>
      </c>
      <c r="P164" s="3">
        <v>0</v>
      </c>
      <c r="Q164" s="802">
        <f t="shared" si="20"/>
        <v>0</v>
      </c>
      <c r="R164" s="802">
        <f t="shared" si="21"/>
        <v>0</v>
      </c>
      <c r="S164" s="802">
        <f t="shared" si="22"/>
        <v>0</v>
      </c>
      <c r="T164" s="802">
        <f t="shared" si="23"/>
        <v>0</v>
      </c>
      <c r="U164" s="50">
        <v>0</v>
      </c>
      <c r="V164" s="801" t="str">
        <f t="shared" si="16"/>
        <v>OK</v>
      </c>
      <c r="W164" s="801" t="str">
        <f t="shared" si="17"/>
        <v>OK</v>
      </c>
      <c r="X164" s="801" t="str">
        <f t="shared" si="18"/>
        <v>OK</v>
      </c>
      <c r="Y164" s="801" t="str">
        <f t="shared" si="24"/>
        <v>OK</v>
      </c>
    </row>
    <row r="165" spans="1:25">
      <c r="A165" s="32"/>
      <c r="B165" s="32"/>
      <c r="C165" s="32"/>
      <c r="D165" s="32"/>
      <c r="E165" s="3">
        <v>0</v>
      </c>
      <c r="F165" s="3">
        <v>0</v>
      </c>
      <c r="G165" s="3">
        <v>0</v>
      </c>
      <c r="H165" s="3">
        <v>0</v>
      </c>
      <c r="I165" s="3">
        <v>0</v>
      </c>
      <c r="J165" s="3">
        <v>0</v>
      </c>
      <c r="K165" s="3">
        <v>0</v>
      </c>
      <c r="L165" s="3">
        <v>0</v>
      </c>
      <c r="M165" s="3">
        <v>0</v>
      </c>
      <c r="N165" s="3">
        <v>0</v>
      </c>
      <c r="O165" s="803">
        <f t="shared" si="19"/>
        <v>0</v>
      </c>
      <c r="P165" s="3">
        <v>0</v>
      </c>
      <c r="Q165" s="802">
        <f t="shared" si="20"/>
        <v>0</v>
      </c>
      <c r="R165" s="802">
        <f t="shared" si="21"/>
        <v>0</v>
      </c>
      <c r="S165" s="802">
        <f t="shared" si="22"/>
        <v>0</v>
      </c>
      <c r="T165" s="802">
        <f t="shared" si="23"/>
        <v>0</v>
      </c>
      <c r="U165" s="50">
        <v>0</v>
      </c>
      <c r="V165" s="801" t="str">
        <f t="shared" si="16"/>
        <v>OK</v>
      </c>
      <c r="W165" s="801" t="str">
        <f t="shared" si="17"/>
        <v>OK</v>
      </c>
      <c r="X165" s="801" t="str">
        <f t="shared" si="18"/>
        <v>OK</v>
      </c>
      <c r="Y165" s="801" t="str">
        <f t="shared" si="24"/>
        <v>OK</v>
      </c>
    </row>
    <row r="166" spans="1:25">
      <c r="A166" s="32"/>
      <c r="B166" s="32"/>
      <c r="C166" s="32"/>
      <c r="D166" s="32"/>
      <c r="E166" s="3">
        <v>0</v>
      </c>
      <c r="F166" s="3">
        <v>0</v>
      </c>
      <c r="G166" s="3">
        <v>0</v>
      </c>
      <c r="H166" s="3">
        <v>0</v>
      </c>
      <c r="I166" s="3">
        <v>0</v>
      </c>
      <c r="J166" s="3">
        <v>0</v>
      </c>
      <c r="K166" s="3">
        <v>0</v>
      </c>
      <c r="L166" s="3">
        <v>0</v>
      </c>
      <c r="M166" s="3">
        <v>0</v>
      </c>
      <c r="N166" s="3">
        <v>0</v>
      </c>
      <c r="O166" s="803">
        <f t="shared" si="19"/>
        <v>0</v>
      </c>
      <c r="P166" s="3">
        <v>0</v>
      </c>
      <c r="Q166" s="802">
        <f t="shared" si="20"/>
        <v>0</v>
      </c>
      <c r="R166" s="802">
        <f t="shared" si="21"/>
        <v>0</v>
      </c>
      <c r="S166" s="802">
        <f t="shared" si="22"/>
        <v>0</v>
      </c>
      <c r="T166" s="802">
        <f t="shared" si="23"/>
        <v>0</v>
      </c>
      <c r="U166" s="50">
        <v>0</v>
      </c>
      <c r="V166" s="801" t="str">
        <f t="shared" si="16"/>
        <v>OK</v>
      </c>
      <c r="W166" s="801" t="str">
        <f t="shared" si="17"/>
        <v>OK</v>
      </c>
      <c r="X166" s="801" t="str">
        <f t="shared" si="18"/>
        <v>OK</v>
      </c>
      <c r="Y166" s="801" t="str">
        <f t="shared" si="24"/>
        <v>OK</v>
      </c>
    </row>
    <row r="167" spans="1:25">
      <c r="A167" s="32"/>
      <c r="B167" s="32"/>
      <c r="C167" s="32"/>
      <c r="D167" s="32"/>
      <c r="E167" s="3">
        <v>0</v>
      </c>
      <c r="F167" s="3">
        <v>0</v>
      </c>
      <c r="G167" s="3">
        <v>0</v>
      </c>
      <c r="H167" s="3">
        <v>0</v>
      </c>
      <c r="I167" s="3">
        <v>0</v>
      </c>
      <c r="J167" s="3">
        <v>0</v>
      </c>
      <c r="K167" s="3">
        <v>0</v>
      </c>
      <c r="L167" s="3">
        <v>0</v>
      </c>
      <c r="M167" s="3">
        <v>0</v>
      </c>
      <c r="N167" s="3">
        <v>0</v>
      </c>
      <c r="O167" s="803">
        <f t="shared" si="19"/>
        <v>0</v>
      </c>
      <c r="P167" s="3">
        <v>0</v>
      </c>
      <c r="Q167" s="802">
        <f t="shared" si="20"/>
        <v>0</v>
      </c>
      <c r="R167" s="802">
        <f t="shared" si="21"/>
        <v>0</v>
      </c>
      <c r="S167" s="802">
        <f t="shared" si="22"/>
        <v>0</v>
      </c>
      <c r="T167" s="802">
        <f t="shared" si="23"/>
        <v>0</v>
      </c>
      <c r="U167" s="50">
        <v>0</v>
      </c>
      <c r="V167" s="801" t="str">
        <f t="shared" si="16"/>
        <v>OK</v>
      </c>
      <c r="W167" s="801" t="str">
        <f t="shared" si="17"/>
        <v>OK</v>
      </c>
      <c r="X167" s="801" t="str">
        <f t="shared" si="18"/>
        <v>OK</v>
      </c>
      <c r="Y167" s="801" t="str">
        <f t="shared" si="24"/>
        <v>OK</v>
      </c>
    </row>
    <row r="168" spans="1:25">
      <c r="A168" s="32"/>
      <c r="B168" s="32"/>
      <c r="C168" s="32"/>
      <c r="D168" s="32"/>
      <c r="E168" s="3">
        <v>0</v>
      </c>
      <c r="F168" s="3">
        <v>0</v>
      </c>
      <c r="G168" s="3">
        <v>0</v>
      </c>
      <c r="H168" s="3">
        <v>0</v>
      </c>
      <c r="I168" s="3">
        <v>0</v>
      </c>
      <c r="J168" s="3">
        <v>0</v>
      </c>
      <c r="K168" s="3">
        <v>0</v>
      </c>
      <c r="L168" s="3">
        <v>0</v>
      </c>
      <c r="M168" s="3">
        <v>0</v>
      </c>
      <c r="N168" s="3">
        <v>0</v>
      </c>
      <c r="O168" s="803">
        <f t="shared" si="19"/>
        <v>0</v>
      </c>
      <c r="P168" s="3">
        <v>0</v>
      </c>
      <c r="Q168" s="802">
        <f t="shared" si="20"/>
        <v>0</v>
      </c>
      <c r="R168" s="802">
        <f t="shared" si="21"/>
        <v>0</v>
      </c>
      <c r="S168" s="802">
        <f t="shared" si="22"/>
        <v>0</v>
      </c>
      <c r="T168" s="802">
        <f t="shared" si="23"/>
        <v>0</v>
      </c>
      <c r="U168" s="50">
        <v>0</v>
      </c>
      <c r="V168" s="801" t="str">
        <f t="shared" si="16"/>
        <v>OK</v>
      </c>
      <c r="W168" s="801" t="str">
        <f t="shared" si="17"/>
        <v>OK</v>
      </c>
      <c r="X168" s="801" t="str">
        <f t="shared" si="18"/>
        <v>OK</v>
      </c>
      <c r="Y168" s="801" t="str">
        <f t="shared" si="24"/>
        <v>OK</v>
      </c>
    </row>
    <row r="169" spans="1:25">
      <c r="A169" s="32"/>
      <c r="B169" s="32"/>
      <c r="C169" s="884"/>
      <c r="D169" s="884"/>
      <c r="E169" s="883">
        <v>0</v>
      </c>
      <c r="F169" s="883">
        <v>0</v>
      </c>
      <c r="G169" s="883">
        <v>0</v>
      </c>
      <c r="H169" s="3">
        <v>0</v>
      </c>
      <c r="I169" s="3">
        <v>0</v>
      </c>
      <c r="J169" s="3">
        <v>0</v>
      </c>
      <c r="K169" s="3">
        <v>0</v>
      </c>
      <c r="L169" s="883">
        <v>0</v>
      </c>
      <c r="M169" s="3">
        <v>0</v>
      </c>
      <c r="N169" s="3">
        <v>0</v>
      </c>
      <c r="O169" s="803">
        <f t="shared" si="19"/>
        <v>0</v>
      </c>
      <c r="P169" s="3">
        <v>0</v>
      </c>
      <c r="Q169" s="802">
        <f t="shared" si="20"/>
        <v>0</v>
      </c>
      <c r="R169" s="802">
        <f t="shared" si="21"/>
        <v>0</v>
      </c>
      <c r="S169" s="802">
        <f t="shared" si="22"/>
        <v>0</v>
      </c>
      <c r="T169" s="802">
        <f t="shared" si="23"/>
        <v>0</v>
      </c>
      <c r="U169" s="50">
        <v>0</v>
      </c>
      <c r="V169" s="801" t="str">
        <f t="shared" si="16"/>
        <v>OK</v>
      </c>
      <c r="W169" s="801" t="str">
        <f t="shared" si="17"/>
        <v>OK</v>
      </c>
      <c r="X169" s="801" t="str">
        <f t="shared" si="18"/>
        <v>OK</v>
      </c>
      <c r="Y169" s="801" t="str">
        <f t="shared" si="24"/>
        <v>OK</v>
      </c>
    </row>
    <row r="170" spans="1:25">
      <c r="A170" s="32"/>
      <c r="B170" s="32"/>
      <c r="C170" s="884"/>
      <c r="D170" s="884"/>
      <c r="E170" s="883">
        <v>0</v>
      </c>
      <c r="F170" s="3">
        <v>0</v>
      </c>
      <c r="G170" s="3">
        <v>0</v>
      </c>
      <c r="H170" s="3">
        <v>0</v>
      </c>
      <c r="I170" s="3">
        <v>0</v>
      </c>
      <c r="J170" s="3">
        <v>0</v>
      </c>
      <c r="K170" s="3">
        <v>0</v>
      </c>
      <c r="L170" s="883">
        <v>0</v>
      </c>
      <c r="M170" s="3">
        <v>0</v>
      </c>
      <c r="N170" s="3">
        <v>0</v>
      </c>
      <c r="O170" s="803">
        <f t="shared" si="19"/>
        <v>0</v>
      </c>
      <c r="P170" s="3">
        <v>0</v>
      </c>
      <c r="Q170" s="802">
        <f t="shared" si="20"/>
        <v>0</v>
      </c>
      <c r="R170" s="802">
        <f t="shared" si="21"/>
        <v>0</v>
      </c>
      <c r="S170" s="802">
        <f t="shared" si="22"/>
        <v>0</v>
      </c>
      <c r="T170" s="802">
        <f t="shared" si="23"/>
        <v>0</v>
      </c>
      <c r="U170" s="50">
        <v>0</v>
      </c>
      <c r="V170" s="801" t="str">
        <f t="shared" si="16"/>
        <v>OK</v>
      </c>
      <c r="W170" s="801" t="str">
        <f t="shared" si="17"/>
        <v>OK</v>
      </c>
      <c r="X170" s="801" t="str">
        <f t="shared" si="18"/>
        <v>OK</v>
      </c>
      <c r="Y170" s="801" t="str">
        <f t="shared" si="24"/>
        <v>OK</v>
      </c>
    </row>
    <row r="171" spans="1:25">
      <c r="A171" s="32"/>
      <c r="B171" s="32"/>
      <c r="C171" s="884"/>
      <c r="D171" s="884"/>
      <c r="E171" s="883">
        <v>0</v>
      </c>
      <c r="F171" s="3">
        <v>0</v>
      </c>
      <c r="G171" s="3">
        <v>0</v>
      </c>
      <c r="H171" s="3">
        <v>0</v>
      </c>
      <c r="I171" s="3">
        <v>0</v>
      </c>
      <c r="J171" s="3">
        <v>0</v>
      </c>
      <c r="K171" s="3">
        <v>0</v>
      </c>
      <c r="L171" s="883">
        <v>0</v>
      </c>
      <c r="M171" s="3">
        <v>0</v>
      </c>
      <c r="N171" s="3">
        <v>0</v>
      </c>
      <c r="O171" s="803">
        <f t="shared" si="19"/>
        <v>0</v>
      </c>
      <c r="P171" s="3">
        <v>0</v>
      </c>
      <c r="Q171" s="802">
        <f t="shared" si="20"/>
        <v>0</v>
      </c>
      <c r="R171" s="802">
        <f t="shared" si="21"/>
        <v>0</v>
      </c>
      <c r="S171" s="802">
        <f t="shared" si="22"/>
        <v>0</v>
      </c>
      <c r="T171" s="802">
        <f t="shared" si="23"/>
        <v>0</v>
      </c>
      <c r="U171" s="50">
        <v>0</v>
      </c>
      <c r="V171" s="801" t="str">
        <f t="shared" si="16"/>
        <v>OK</v>
      </c>
      <c r="W171" s="801" t="str">
        <f t="shared" si="17"/>
        <v>OK</v>
      </c>
      <c r="X171" s="801" t="str">
        <f t="shared" si="18"/>
        <v>OK</v>
      </c>
      <c r="Y171" s="801" t="str">
        <f t="shared" si="24"/>
        <v>OK</v>
      </c>
    </row>
    <row r="172" spans="1:25">
      <c r="A172" s="32"/>
      <c r="B172" s="32"/>
      <c r="C172" s="884"/>
      <c r="D172" s="884"/>
      <c r="E172" s="883">
        <v>0</v>
      </c>
      <c r="F172" s="3">
        <v>0</v>
      </c>
      <c r="G172" s="3">
        <v>0</v>
      </c>
      <c r="H172" s="3">
        <v>0</v>
      </c>
      <c r="I172" s="3">
        <v>0</v>
      </c>
      <c r="J172" s="3">
        <v>0</v>
      </c>
      <c r="K172" s="3">
        <v>0</v>
      </c>
      <c r="L172" s="883">
        <v>0</v>
      </c>
      <c r="M172" s="3">
        <v>0</v>
      </c>
      <c r="N172" s="3">
        <v>0</v>
      </c>
      <c r="O172" s="803">
        <f t="shared" si="19"/>
        <v>0</v>
      </c>
      <c r="P172" s="3">
        <v>0</v>
      </c>
      <c r="Q172" s="802">
        <f t="shared" si="20"/>
        <v>0</v>
      </c>
      <c r="R172" s="802">
        <f t="shared" si="21"/>
        <v>0</v>
      </c>
      <c r="S172" s="802">
        <f t="shared" si="22"/>
        <v>0</v>
      </c>
      <c r="T172" s="802">
        <f t="shared" si="23"/>
        <v>0</v>
      </c>
      <c r="U172" s="50">
        <v>0</v>
      </c>
      <c r="V172" s="801" t="str">
        <f t="shared" si="16"/>
        <v>OK</v>
      </c>
      <c r="W172" s="801" t="str">
        <f t="shared" si="17"/>
        <v>OK</v>
      </c>
      <c r="X172" s="801" t="str">
        <f t="shared" si="18"/>
        <v>OK</v>
      </c>
      <c r="Y172" s="801" t="str">
        <f t="shared" si="24"/>
        <v>OK</v>
      </c>
    </row>
    <row r="173" spans="1:25">
      <c r="C173" s="895"/>
      <c r="L173" s="895"/>
    </row>
    <row r="174" spans="1:25">
      <c r="A174" s="2" t="s">
        <v>1579</v>
      </c>
      <c r="C174" s="895"/>
      <c r="L174" s="895"/>
      <c r="M174" s="895"/>
      <c r="N174" s="895"/>
    </row>
    <row r="175" spans="1:25">
      <c r="A175" s="12" t="s">
        <v>1566</v>
      </c>
      <c r="C175" s="895"/>
      <c r="L175" s="895"/>
      <c r="M175" s="895"/>
      <c r="N175" s="895"/>
    </row>
    <row r="176" spans="1:25" ht="12.75" customHeight="1">
      <c r="A176" s="1316" t="s">
        <v>41</v>
      </c>
      <c r="B176" s="1316" t="s">
        <v>82</v>
      </c>
      <c r="C176" s="1318" t="s">
        <v>108</v>
      </c>
      <c r="D176" s="1319"/>
      <c r="E176" s="1320" t="s">
        <v>109</v>
      </c>
      <c r="F176" s="1321"/>
      <c r="G176" s="1319"/>
      <c r="H176" s="1316" t="s">
        <v>110</v>
      </c>
      <c r="I176" s="1320" t="s">
        <v>111</v>
      </c>
      <c r="J176" s="1321"/>
      <c r="K176" s="1319"/>
      <c r="L176" s="895"/>
      <c r="M176" s="895"/>
      <c r="N176" s="895"/>
    </row>
    <row r="177" spans="1:14" ht="40.5" customHeight="1">
      <c r="A177" s="1317"/>
      <c r="B177" s="1317"/>
      <c r="C177" s="900" t="s">
        <v>112</v>
      </c>
      <c r="D177" s="555" t="s">
        <v>113</v>
      </c>
      <c r="E177" s="555" t="s">
        <v>115</v>
      </c>
      <c r="F177" s="555" t="s">
        <v>116</v>
      </c>
      <c r="G177" s="555" t="s">
        <v>117</v>
      </c>
      <c r="H177" s="1317"/>
      <c r="I177" s="556" t="s">
        <v>119</v>
      </c>
      <c r="J177" s="556" t="s">
        <v>120</v>
      </c>
      <c r="K177" s="556" t="s">
        <v>118</v>
      </c>
      <c r="L177" s="895"/>
      <c r="M177" s="895"/>
      <c r="N177" s="895"/>
    </row>
    <row r="178" spans="1:14">
      <c r="A178" s="557" t="s">
        <v>2</v>
      </c>
      <c r="B178" s="557" t="s">
        <v>3</v>
      </c>
      <c r="C178" s="901">
        <v>1</v>
      </c>
      <c r="D178" s="557">
        <v>2</v>
      </c>
      <c r="E178" s="557">
        <v>3</v>
      </c>
      <c r="F178" s="557">
        <v>4</v>
      </c>
      <c r="G178" s="557">
        <v>5</v>
      </c>
      <c r="H178" s="557">
        <v>6</v>
      </c>
      <c r="I178" s="557">
        <v>7</v>
      </c>
      <c r="J178" s="557">
        <v>8</v>
      </c>
      <c r="K178" s="557">
        <v>9</v>
      </c>
      <c r="L178" s="895"/>
    </row>
    <row r="179" spans="1:14" ht="20.25" customHeight="1">
      <c r="A179" s="558" t="s">
        <v>1</v>
      </c>
      <c r="B179" s="559">
        <v>1</v>
      </c>
      <c r="C179" s="800">
        <f t="shared" ref="C179:H179" si="25">SUM(C180:C181)</f>
        <v>0</v>
      </c>
      <c r="D179" s="800">
        <f t="shared" si="25"/>
        <v>0</v>
      </c>
      <c r="E179" s="800">
        <f t="shared" si="25"/>
        <v>0</v>
      </c>
      <c r="F179" s="800">
        <f t="shared" si="25"/>
        <v>0</v>
      </c>
      <c r="G179" s="800">
        <f t="shared" si="25"/>
        <v>0</v>
      </c>
      <c r="H179" s="800">
        <f t="shared" si="25"/>
        <v>0</v>
      </c>
      <c r="I179" s="808">
        <f>IF(D179=0,0,+H179/D179)</f>
        <v>0</v>
      </c>
      <c r="J179" s="808">
        <f>IF((+E179+F179)=0,0,+H179/(+E179+F179))</f>
        <v>0</v>
      </c>
      <c r="K179" s="800">
        <f>SUM(K180:K181)</f>
        <v>0</v>
      </c>
      <c r="L179" s="895"/>
    </row>
    <row r="180" spans="1:14" ht="20.25" customHeight="1">
      <c r="A180" s="560" t="s">
        <v>121</v>
      </c>
      <c r="B180" s="555">
        <v>2</v>
      </c>
      <c r="C180" s="902">
        <v>0</v>
      </c>
      <c r="D180" s="902">
        <v>0</v>
      </c>
      <c r="E180" s="902">
        <v>0</v>
      </c>
      <c r="F180" s="561">
        <v>0</v>
      </c>
      <c r="G180" s="561">
        <v>0</v>
      </c>
      <c r="H180" s="561">
        <v>0</v>
      </c>
      <c r="I180" s="808">
        <f>IF(D180=0,0,+H180/D180)</f>
        <v>0</v>
      </c>
      <c r="J180" s="808">
        <f>IF((+E180+F180)=0,0,+H180/(+E180+F180))</f>
        <v>0</v>
      </c>
      <c r="K180" s="809">
        <f>+E180+F180-G180</f>
        <v>0</v>
      </c>
      <c r="L180" s="801" t="str">
        <f>IF(K180&gt;=(0),"OK!", "Err")</f>
        <v>OK!</v>
      </c>
    </row>
    <row r="181" spans="1:14" ht="20.25" customHeight="1">
      <c r="A181" s="562" t="s">
        <v>1580</v>
      </c>
      <c r="B181" s="555">
        <v>3</v>
      </c>
      <c r="C181" s="903">
        <v>0</v>
      </c>
      <c r="D181" s="904">
        <v>0</v>
      </c>
      <c r="E181" s="561">
        <v>0</v>
      </c>
      <c r="F181" s="561">
        <v>0</v>
      </c>
      <c r="G181" s="561">
        <v>0</v>
      </c>
      <c r="H181" s="561">
        <v>0</v>
      </c>
      <c r="I181" s="905">
        <v>0</v>
      </c>
      <c r="J181" s="808">
        <f>IF((+E181+F181)=0,0,+H181/(+E181+F181))</f>
        <v>0</v>
      </c>
      <c r="K181" s="809">
        <f>+E181+F181-G181</f>
        <v>0</v>
      </c>
      <c r="L181" s="801" t="str">
        <f>IF(K181&gt;=(0),"OK!", "Err")</f>
        <v>OK!</v>
      </c>
    </row>
    <row r="182" spans="1:14">
      <c r="A182" s="12"/>
      <c r="C182" s="895"/>
      <c r="D182" s="895"/>
      <c r="E182" s="895"/>
      <c r="L182" s="895"/>
    </row>
    <row r="183" spans="1:14">
      <c r="A183" s="2" t="s">
        <v>1581</v>
      </c>
      <c r="C183" s="895"/>
      <c r="L183" s="895"/>
    </row>
    <row r="184" spans="1:14">
      <c r="A184" s="12"/>
      <c r="C184" s="895"/>
      <c r="L184" s="895"/>
    </row>
    <row r="185" spans="1:14" s="529" customFormat="1" ht="58.5" customHeight="1">
      <c r="A185" s="4" t="s">
        <v>41</v>
      </c>
      <c r="B185" s="563" t="s">
        <v>82</v>
      </c>
      <c r="C185" s="906" t="s">
        <v>1582</v>
      </c>
      <c r="D185" s="564" t="s">
        <v>1583</v>
      </c>
      <c r="L185" s="907"/>
    </row>
    <row r="186" spans="1:14" s="529" customFormat="1" ht="13.8">
      <c r="A186" s="514" t="s">
        <v>2</v>
      </c>
      <c r="B186" s="557" t="s">
        <v>3</v>
      </c>
      <c r="C186" s="908" t="s">
        <v>1470</v>
      </c>
      <c r="D186" s="514" t="s">
        <v>1471</v>
      </c>
      <c r="L186" s="907"/>
    </row>
    <row r="187" spans="1:14" s="529" customFormat="1" ht="20.25" customHeight="1">
      <c r="A187" s="553" t="s">
        <v>1</v>
      </c>
      <c r="B187" s="559">
        <v>1</v>
      </c>
      <c r="C187" s="800">
        <f>SUM(C188:C189)</f>
        <v>0</v>
      </c>
      <c r="D187" s="800">
        <f>SUM(D188:D189)</f>
        <v>0</v>
      </c>
      <c r="L187" s="907"/>
    </row>
    <row r="188" spans="1:14" s="529" customFormat="1" ht="20.25" customHeight="1">
      <c r="A188" s="553" t="s">
        <v>20</v>
      </c>
      <c r="B188" s="555">
        <v>2</v>
      </c>
      <c r="C188" s="883">
        <v>0</v>
      </c>
      <c r="D188" s="3">
        <v>0</v>
      </c>
      <c r="L188" s="907"/>
    </row>
    <row r="189" spans="1:14" s="529" customFormat="1" ht="20.25" customHeight="1">
      <c r="A189" s="553" t="s">
        <v>1584</v>
      </c>
      <c r="B189" s="555">
        <v>3</v>
      </c>
      <c r="C189" s="883">
        <v>0</v>
      </c>
      <c r="D189" s="3">
        <v>0</v>
      </c>
      <c r="L189" s="907"/>
    </row>
    <row r="190" spans="1:14">
      <c r="A190" s="12"/>
    </row>
    <row r="191" spans="1:14" ht="14.25" customHeight="1">
      <c r="A191" s="1322" t="s">
        <v>154</v>
      </c>
      <c r="B191" s="1322"/>
      <c r="C191" s="1322"/>
      <c r="D191" s="1322"/>
      <c r="E191" s="1322"/>
      <c r="F191" s="1322"/>
      <c r="G191" s="1322"/>
    </row>
    <row r="192" spans="1:14">
      <c r="A192" s="12"/>
    </row>
    <row r="193" spans="1:19" ht="26.25" customHeight="1">
      <c r="A193" s="1247" t="s">
        <v>155</v>
      </c>
      <c r="B193" s="1247" t="s">
        <v>82</v>
      </c>
      <c r="C193" s="1247" t="s">
        <v>1</v>
      </c>
      <c r="D193" s="1247" t="s">
        <v>156</v>
      </c>
      <c r="E193" s="1250" t="s">
        <v>157</v>
      </c>
      <c r="F193" s="1252"/>
      <c r="G193" s="1247" t="s">
        <v>158</v>
      </c>
      <c r="H193" s="1247" t="s">
        <v>159</v>
      </c>
      <c r="I193" s="1247" t="s">
        <v>160</v>
      </c>
      <c r="J193" s="1247" t="s">
        <v>161</v>
      </c>
      <c r="K193" s="1247" t="s">
        <v>162</v>
      </c>
      <c r="L193" s="1247" t="s">
        <v>163</v>
      </c>
      <c r="M193" s="1269" t="s">
        <v>164</v>
      </c>
      <c r="N193" s="1272" t="s">
        <v>165</v>
      </c>
      <c r="O193" s="1251"/>
      <c r="P193" s="1251"/>
      <c r="Q193" s="1252"/>
    </row>
    <row r="194" spans="1:19" ht="13.5" customHeight="1">
      <c r="A194" s="1248"/>
      <c r="B194" s="1248"/>
      <c r="C194" s="1248"/>
      <c r="D194" s="1248"/>
      <c r="E194" s="1247" t="s">
        <v>1</v>
      </c>
      <c r="F194" s="1247" t="s">
        <v>261</v>
      </c>
      <c r="G194" s="1248"/>
      <c r="H194" s="1248"/>
      <c r="I194" s="1248"/>
      <c r="J194" s="1248"/>
      <c r="K194" s="1248"/>
      <c r="L194" s="1248"/>
      <c r="M194" s="1323"/>
      <c r="N194" s="1325" t="s">
        <v>1</v>
      </c>
      <c r="O194" s="1250" t="s">
        <v>37</v>
      </c>
      <c r="P194" s="1251"/>
      <c r="Q194" s="1252"/>
    </row>
    <row r="195" spans="1:19" ht="66.75" customHeight="1">
      <c r="A195" s="1249"/>
      <c r="B195" s="1249"/>
      <c r="C195" s="1268"/>
      <c r="D195" s="1268"/>
      <c r="E195" s="1268"/>
      <c r="F195" s="1268"/>
      <c r="G195" s="1268"/>
      <c r="H195" s="1268"/>
      <c r="I195" s="1268"/>
      <c r="J195" s="1268"/>
      <c r="K195" s="1249"/>
      <c r="L195" s="1249"/>
      <c r="M195" s="1324"/>
      <c r="N195" s="1326"/>
      <c r="O195" s="4" t="s">
        <v>217</v>
      </c>
      <c r="P195" s="4" t="s">
        <v>166</v>
      </c>
      <c r="Q195" s="4" t="s">
        <v>167</v>
      </c>
    </row>
    <row r="196" spans="1:19">
      <c r="A196" s="4" t="s">
        <v>2</v>
      </c>
      <c r="B196" s="23" t="s">
        <v>3</v>
      </c>
      <c r="C196" s="4">
        <v>1</v>
      </c>
      <c r="D196" s="4">
        <v>2</v>
      </c>
      <c r="E196" s="4">
        <v>3</v>
      </c>
      <c r="F196" s="4">
        <v>4</v>
      </c>
      <c r="G196" s="4">
        <v>5</v>
      </c>
      <c r="H196" s="4">
        <v>6</v>
      </c>
      <c r="I196" s="4">
        <v>7</v>
      </c>
      <c r="J196" s="4">
        <v>8</v>
      </c>
      <c r="K196" s="4">
        <v>9</v>
      </c>
      <c r="L196" s="4">
        <v>10</v>
      </c>
      <c r="M196" s="53">
        <v>11</v>
      </c>
      <c r="N196" s="24">
        <v>12</v>
      </c>
      <c r="O196" s="4">
        <v>13</v>
      </c>
      <c r="P196" s="4">
        <v>14</v>
      </c>
      <c r="Q196" s="4">
        <v>15</v>
      </c>
    </row>
    <row r="197" spans="1:19" ht="20.25" customHeight="1">
      <c r="A197" s="13" t="s">
        <v>1</v>
      </c>
      <c r="B197" s="4">
        <v>1</v>
      </c>
      <c r="C197" s="800">
        <f t="shared" ref="C197:Q197" si="26">SUM(C198:C205)</f>
        <v>0</v>
      </c>
      <c r="D197" s="800">
        <f t="shared" si="26"/>
        <v>0</v>
      </c>
      <c r="E197" s="800">
        <f t="shared" si="26"/>
        <v>0</v>
      </c>
      <c r="F197" s="800">
        <f t="shared" si="26"/>
        <v>0</v>
      </c>
      <c r="G197" s="800">
        <f t="shared" si="26"/>
        <v>0</v>
      </c>
      <c r="H197" s="800">
        <f t="shared" si="26"/>
        <v>0</v>
      </c>
      <c r="I197" s="800">
        <f t="shared" si="26"/>
        <v>0</v>
      </c>
      <c r="J197" s="800">
        <f t="shared" si="26"/>
        <v>0</v>
      </c>
      <c r="K197" s="800">
        <f t="shared" si="26"/>
        <v>0</v>
      </c>
      <c r="L197" s="800">
        <f t="shared" si="26"/>
        <v>0</v>
      </c>
      <c r="M197" s="800">
        <f t="shared" si="26"/>
        <v>0</v>
      </c>
      <c r="N197" s="800">
        <f t="shared" si="26"/>
        <v>0</v>
      </c>
      <c r="O197" s="800">
        <f t="shared" si="26"/>
        <v>0</v>
      </c>
      <c r="P197" s="800">
        <f t="shared" si="26"/>
        <v>0</v>
      </c>
      <c r="Q197" s="800">
        <f t="shared" si="26"/>
        <v>0</v>
      </c>
    </row>
    <row r="198" spans="1:19" ht="20.25" customHeight="1">
      <c r="A198" s="13" t="s">
        <v>29</v>
      </c>
      <c r="B198" s="4">
        <v>2</v>
      </c>
      <c r="C198" s="800">
        <f>+D198+E198+SUM(G198:M198)</f>
        <v>0</v>
      </c>
      <c r="D198" s="3">
        <v>0</v>
      </c>
      <c r="E198" s="3">
        <v>0</v>
      </c>
      <c r="F198" s="3">
        <v>0</v>
      </c>
      <c r="G198" s="3">
        <v>0</v>
      </c>
      <c r="H198" s="3">
        <v>0</v>
      </c>
      <c r="I198" s="3">
        <v>0</v>
      </c>
      <c r="J198" s="3">
        <v>0</v>
      </c>
      <c r="K198" s="3">
        <v>0</v>
      </c>
      <c r="L198" s="3">
        <v>0</v>
      </c>
      <c r="M198" s="54">
        <v>0</v>
      </c>
      <c r="N198" s="14">
        <v>0</v>
      </c>
      <c r="O198" s="3">
        <v>0</v>
      </c>
      <c r="P198" s="3">
        <v>0</v>
      </c>
      <c r="Q198" s="3">
        <v>0</v>
      </c>
      <c r="R198" s="801" t="str">
        <f t="shared" ref="R198:R205" si="27">IF(OR(N198&gt;(O198),(AND(N198=0,O198=0))),"OK","Err")</f>
        <v>OK</v>
      </c>
      <c r="S198" s="801" t="str">
        <f t="shared" ref="S198:S205" si="28">IF(OR(N198&gt;SUM(P198:Q198),(AND(N198=0,SUM(P198:Q198)=0))),"OK","Err")</f>
        <v>OK</v>
      </c>
    </row>
    <row r="199" spans="1:19" ht="20.25" customHeight="1">
      <c r="A199" s="13" t="s">
        <v>168</v>
      </c>
      <c r="B199" s="4">
        <v>3</v>
      </c>
      <c r="C199" s="800">
        <f t="shared" ref="C199:C204" si="29">+D199+E199+SUM(G199:M199)</f>
        <v>0</v>
      </c>
      <c r="D199" s="3">
        <v>0</v>
      </c>
      <c r="E199" s="3">
        <v>0</v>
      </c>
      <c r="F199" s="3">
        <v>0</v>
      </c>
      <c r="G199" s="3">
        <v>0</v>
      </c>
      <c r="H199" s="3">
        <v>0</v>
      </c>
      <c r="I199" s="3">
        <v>0</v>
      </c>
      <c r="J199" s="3">
        <v>0</v>
      </c>
      <c r="K199" s="3">
        <v>0</v>
      </c>
      <c r="L199" s="3">
        <v>0</v>
      </c>
      <c r="M199" s="54">
        <v>0</v>
      </c>
      <c r="N199" s="14">
        <v>0</v>
      </c>
      <c r="O199" s="3">
        <v>0</v>
      </c>
      <c r="P199" s="3">
        <v>0</v>
      </c>
      <c r="Q199" s="3">
        <v>0</v>
      </c>
      <c r="R199" s="801" t="str">
        <f t="shared" si="27"/>
        <v>OK</v>
      </c>
      <c r="S199" s="801" t="str">
        <f t="shared" si="28"/>
        <v>OK</v>
      </c>
    </row>
    <row r="200" spans="1:19" ht="20.25" customHeight="1">
      <c r="A200" s="13" t="s">
        <v>169</v>
      </c>
      <c r="B200" s="4">
        <v>4</v>
      </c>
      <c r="C200" s="800">
        <f t="shared" si="29"/>
        <v>0</v>
      </c>
      <c r="D200" s="3">
        <v>0</v>
      </c>
      <c r="E200" s="3">
        <v>0</v>
      </c>
      <c r="F200" s="3">
        <v>0</v>
      </c>
      <c r="G200" s="3">
        <v>0</v>
      </c>
      <c r="H200" s="3">
        <v>0</v>
      </c>
      <c r="I200" s="3">
        <v>0</v>
      </c>
      <c r="J200" s="3">
        <v>0</v>
      </c>
      <c r="K200" s="3">
        <v>0</v>
      </c>
      <c r="L200" s="3">
        <v>0</v>
      </c>
      <c r="M200" s="54">
        <v>0</v>
      </c>
      <c r="N200" s="14">
        <v>0</v>
      </c>
      <c r="O200" s="3">
        <v>0</v>
      </c>
      <c r="P200" s="3">
        <v>0</v>
      </c>
      <c r="Q200" s="3">
        <v>0</v>
      </c>
      <c r="R200" s="801" t="str">
        <f t="shared" si="27"/>
        <v>OK</v>
      </c>
      <c r="S200" s="801" t="str">
        <f t="shared" si="28"/>
        <v>OK</v>
      </c>
    </row>
    <row r="201" spans="1:19" ht="20.25" customHeight="1">
      <c r="A201" s="13" t="s">
        <v>170</v>
      </c>
      <c r="B201" s="4">
        <v>5</v>
      </c>
      <c r="C201" s="800">
        <f t="shared" si="29"/>
        <v>0</v>
      </c>
      <c r="D201" s="3">
        <v>0</v>
      </c>
      <c r="E201" s="3">
        <v>0</v>
      </c>
      <c r="F201" s="3">
        <v>0</v>
      </c>
      <c r="G201" s="3">
        <v>0</v>
      </c>
      <c r="H201" s="3">
        <v>0</v>
      </c>
      <c r="I201" s="3">
        <v>0</v>
      </c>
      <c r="J201" s="3">
        <v>0</v>
      </c>
      <c r="K201" s="3">
        <v>0</v>
      </c>
      <c r="L201" s="3">
        <v>0</v>
      </c>
      <c r="M201" s="54">
        <v>0</v>
      </c>
      <c r="N201" s="14">
        <v>0</v>
      </c>
      <c r="O201" s="3">
        <v>0</v>
      </c>
      <c r="P201" s="3">
        <v>0</v>
      </c>
      <c r="Q201" s="3">
        <v>0</v>
      </c>
      <c r="R201" s="801" t="str">
        <f t="shared" si="27"/>
        <v>OK</v>
      </c>
      <c r="S201" s="801" t="str">
        <f t="shared" si="28"/>
        <v>OK</v>
      </c>
    </row>
    <row r="202" spans="1:19" ht="20.25" customHeight="1">
      <c r="A202" s="13" t="s">
        <v>44</v>
      </c>
      <c r="B202" s="4">
        <v>6</v>
      </c>
      <c r="C202" s="800">
        <f t="shared" si="29"/>
        <v>0</v>
      </c>
      <c r="D202" s="3">
        <v>0</v>
      </c>
      <c r="E202" s="3">
        <v>0</v>
      </c>
      <c r="F202" s="3">
        <v>0</v>
      </c>
      <c r="G202" s="3">
        <v>0</v>
      </c>
      <c r="H202" s="3">
        <v>0</v>
      </c>
      <c r="I202" s="3">
        <v>0</v>
      </c>
      <c r="J202" s="3">
        <v>0</v>
      </c>
      <c r="K202" s="3">
        <v>0</v>
      </c>
      <c r="L202" s="3">
        <v>0</v>
      </c>
      <c r="M202" s="54">
        <v>0</v>
      </c>
      <c r="N202" s="14">
        <v>0</v>
      </c>
      <c r="O202" s="3">
        <v>0</v>
      </c>
      <c r="P202" s="3">
        <v>0</v>
      </c>
      <c r="Q202" s="3">
        <v>0</v>
      </c>
      <c r="R202" s="801" t="str">
        <f t="shared" si="27"/>
        <v>OK</v>
      </c>
      <c r="S202" s="801" t="str">
        <f t="shared" si="28"/>
        <v>OK</v>
      </c>
    </row>
    <row r="203" spans="1:19" ht="20.25" customHeight="1">
      <c r="A203" s="13" t="s">
        <v>140</v>
      </c>
      <c r="B203" s="4">
        <v>7</v>
      </c>
      <c r="C203" s="800">
        <f t="shared" si="29"/>
        <v>0</v>
      </c>
      <c r="D203" s="3">
        <v>0</v>
      </c>
      <c r="E203" s="3">
        <v>0</v>
      </c>
      <c r="F203" s="3">
        <v>0</v>
      </c>
      <c r="G203" s="3">
        <v>0</v>
      </c>
      <c r="H203" s="3">
        <v>0</v>
      </c>
      <c r="I203" s="3">
        <v>0</v>
      </c>
      <c r="J203" s="3">
        <v>0</v>
      </c>
      <c r="K203" s="3">
        <v>0</v>
      </c>
      <c r="L203" s="3">
        <v>0</v>
      </c>
      <c r="M203" s="54">
        <v>0</v>
      </c>
      <c r="N203" s="14">
        <v>0</v>
      </c>
      <c r="O203" s="3">
        <v>0</v>
      </c>
      <c r="P203" s="3">
        <v>0</v>
      </c>
      <c r="Q203" s="3">
        <v>0</v>
      </c>
      <c r="R203" s="801" t="str">
        <f t="shared" si="27"/>
        <v>OK</v>
      </c>
      <c r="S203" s="801" t="str">
        <f t="shared" si="28"/>
        <v>OK</v>
      </c>
    </row>
    <row r="204" spans="1:19" ht="20.25" customHeight="1">
      <c r="A204" s="13" t="s">
        <v>171</v>
      </c>
      <c r="B204" s="4">
        <v>8</v>
      </c>
      <c r="C204" s="800">
        <f t="shared" si="29"/>
        <v>0</v>
      </c>
      <c r="D204" s="3">
        <v>0</v>
      </c>
      <c r="E204" s="3">
        <v>0</v>
      </c>
      <c r="F204" s="3">
        <v>0</v>
      </c>
      <c r="G204" s="3">
        <v>0</v>
      </c>
      <c r="H204" s="3">
        <v>0</v>
      </c>
      <c r="I204" s="3">
        <v>0</v>
      </c>
      <c r="J204" s="3">
        <v>0</v>
      </c>
      <c r="K204" s="3">
        <v>0</v>
      </c>
      <c r="L204" s="3">
        <v>0</v>
      </c>
      <c r="M204" s="54">
        <v>0</v>
      </c>
      <c r="N204" s="14">
        <v>0</v>
      </c>
      <c r="O204" s="3">
        <v>0</v>
      </c>
      <c r="P204" s="3">
        <v>0</v>
      </c>
      <c r="Q204" s="3">
        <v>0</v>
      </c>
      <c r="R204" s="801" t="str">
        <f t="shared" si="27"/>
        <v>OK</v>
      </c>
      <c r="S204" s="801" t="str">
        <f t="shared" si="28"/>
        <v>OK</v>
      </c>
    </row>
    <row r="205" spans="1:19" ht="20.25" customHeight="1">
      <c r="A205" s="13" t="s">
        <v>19</v>
      </c>
      <c r="B205" s="4">
        <v>9</v>
      </c>
      <c r="C205" s="800">
        <f>+D205+E205+SUM(G205:M205)</f>
        <v>0</v>
      </c>
      <c r="D205" s="3">
        <v>0</v>
      </c>
      <c r="E205" s="3">
        <v>0</v>
      </c>
      <c r="F205" s="3">
        <v>0</v>
      </c>
      <c r="G205" s="3">
        <v>0</v>
      </c>
      <c r="H205" s="3">
        <v>0</v>
      </c>
      <c r="I205" s="3">
        <v>0</v>
      </c>
      <c r="J205" s="3">
        <v>0</v>
      </c>
      <c r="K205" s="3">
        <v>0</v>
      </c>
      <c r="L205" s="3">
        <v>0</v>
      </c>
      <c r="M205" s="54">
        <v>0</v>
      </c>
      <c r="N205" s="14">
        <v>0</v>
      </c>
      <c r="O205" s="3">
        <v>0</v>
      </c>
      <c r="P205" s="3">
        <v>0</v>
      </c>
      <c r="Q205" s="3">
        <v>0</v>
      </c>
      <c r="R205" s="801" t="str">
        <f t="shared" si="27"/>
        <v>OK</v>
      </c>
      <c r="S205" s="801" t="str">
        <f t="shared" si="28"/>
        <v>OK</v>
      </c>
    </row>
    <row r="206" spans="1:19">
      <c r="A206" s="12"/>
      <c r="F206" s="801" t="str">
        <f t="shared" ref="F206:F213" si="30">IF(OR(E198&gt;=(F198),(AND(E198=0,F198=0))),"OK","Err")</f>
        <v>OK</v>
      </c>
    </row>
    <row r="207" spans="1:19">
      <c r="A207" s="12"/>
      <c r="F207" s="801" t="str">
        <f t="shared" si="30"/>
        <v>OK</v>
      </c>
    </row>
    <row r="208" spans="1:19">
      <c r="F208" s="801" t="str">
        <f t="shared" si="30"/>
        <v>OK</v>
      </c>
    </row>
    <row r="209" spans="3:10">
      <c r="F209" s="801" t="str">
        <f t="shared" si="30"/>
        <v>OK</v>
      </c>
    </row>
    <row r="210" spans="3:10">
      <c r="F210" s="801" t="str">
        <f t="shared" si="30"/>
        <v>OK</v>
      </c>
    </row>
    <row r="211" spans="3:10">
      <c r="F211" s="801" t="str">
        <f t="shared" si="30"/>
        <v>OK</v>
      </c>
    </row>
    <row r="212" spans="3:10">
      <c r="F212" s="801" t="str">
        <f t="shared" si="30"/>
        <v>OK</v>
      </c>
    </row>
    <row r="213" spans="3:10">
      <c r="F213" s="801" t="str">
        <f t="shared" si="30"/>
        <v>OK</v>
      </c>
    </row>
    <row r="214" spans="3:10">
      <c r="F214" s="531"/>
    </row>
    <row r="215" spans="3:10">
      <c r="C215" s="895"/>
      <c r="D215" s="895"/>
      <c r="E215" s="895"/>
      <c r="F215" s="895"/>
      <c r="G215" s="895"/>
      <c r="H215" s="895"/>
      <c r="I215" s="895"/>
      <c r="J215" s="895"/>
    </row>
    <row r="239" spans="5:18">
      <c r="E239" s="895"/>
      <c r="F239" s="895"/>
      <c r="G239" s="895"/>
      <c r="H239" s="895"/>
      <c r="I239" s="895"/>
      <c r="J239" s="895"/>
      <c r="K239" s="895"/>
      <c r="L239" s="895"/>
      <c r="M239" s="895"/>
      <c r="N239" s="895"/>
      <c r="O239" s="895"/>
      <c r="P239" s="895"/>
      <c r="Q239" s="895"/>
      <c r="R239" s="895"/>
    </row>
    <row r="240" spans="5:18">
      <c r="E240" s="895"/>
      <c r="F240" s="895"/>
      <c r="G240" s="895"/>
      <c r="H240" s="895"/>
      <c r="I240" s="895"/>
      <c r="J240" s="895"/>
      <c r="K240" s="895"/>
      <c r="L240" s="895"/>
      <c r="M240" s="895"/>
      <c r="N240" s="895"/>
      <c r="O240" s="895"/>
      <c r="P240" s="895"/>
      <c r="Q240" s="895"/>
      <c r="R240" s="895"/>
    </row>
    <row r="241" spans="5:18">
      <c r="E241" s="895"/>
      <c r="F241" s="895"/>
      <c r="G241" s="895"/>
      <c r="H241" s="895"/>
      <c r="I241" s="895"/>
      <c r="J241" s="895"/>
      <c r="K241" s="895"/>
      <c r="L241" s="895"/>
      <c r="M241" s="895"/>
      <c r="N241" s="895"/>
      <c r="O241" s="895"/>
      <c r="P241" s="895"/>
      <c r="Q241" s="895"/>
      <c r="R241" s="895"/>
    </row>
    <row r="242" spans="5:18">
      <c r="E242" s="895"/>
      <c r="F242" s="895"/>
      <c r="G242" s="895"/>
      <c r="H242" s="895"/>
      <c r="I242" s="895"/>
      <c r="J242" s="895"/>
      <c r="K242" s="895"/>
      <c r="L242" s="895"/>
      <c r="M242" s="895"/>
      <c r="N242" s="895"/>
      <c r="O242" s="895"/>
      <c r="P242" s="895"/>
      <c r="Q242" s="895"/>
      <c r="R242" s="895"/>
    </row>
    <row r="243" spans="5:18">
      <c r="E243" s="895"/>
      <c r="F243" s="895"/>
      <c r="G243" s="895"/>
      <c r="H243" s="895"/>
      <c r="I243" s="895"/>
      <c r="J243" s="895"/>
      <c r="K243" s="895"/>
      <c r="L243" s="895"/>
      <c r="M243" s="895"/>
      <c r="N243" s="895"/>
      <c r="O243" s="895"/>
      <c r="P243" s="895"/>
      <c r="Q243" s="895"/>
      <c r="R243" s="895"/>
    </row>
    <row r="244" spans="5:18">
      <c r="E244" s="895"/>
      <c r="F244" s="895"/>
      <c r="G244" s="895"/>
      <c r="H244" s="895"/>
      <c r="I244" s="895"/>
      <c r="J244" s="895"/>
      <c r="K244" s="895"/>
      <c r="L244" s="895"/>
      <c r="M244" s="895"/>
      <c r="N244" s="895"/>
      <c r="O244" s="895"/>
      <c r="P244" s="895"/>
      <c r="Q244" s="895"/>
      <c r="R244" s="895"/>
    </row>
    <row r="245" spans="5:18">
      <c r="E245" s="895"/>
      <c r="F245" s="895"/>
      <c r="G245" s="895"/>
      <c r="H245" s="895"/>
      <c r="I245" s="895"/>
      <c r="J245" s="895"/>
      <c r="K245" s="895"/>
      <c r="L245" s="895"/>
      <c r="M245" s="895"/>
      <c r="N245" s="895"/>
      <c r="O245" s="895"/>
      <c r="P245" s="895"/>
      <c r="Q245" s="895"/>
      <c r="R245" s="895"/>
    </row>
    <row r="246" spans="5:18">
      <c r="E246" s="895"/>
      <c r="F246" s="895"/>
      <c r="G246" s="895"/>
      <c r="H246" s="895"/>
      <c r="I246" s="895"/>
      <c r="J246" s="895"/>
      <c r="K246" s="895"/>
      <c r="L246" s="895"/>
      <c r="M246" s="895"/>
      <c r="N246" s="895"/>
      <c r="O246" s="895"/>
      <c r="P246" s="895"/>
      <c r="Q246" s="895"/>
      <c r="R246" s="895"/>
    </row>
    <row r="247" spans="5:18">
      <c r="E247" s="895"/>
      <c r="F247" s="895"/>
      <c r="G247" s="895"/>
      <c r="H247" s="895"/>
      <c r="I247" s="895"/>
      <c r="J247" s="895"/>
      <c r="K247" s="895"/>
      <c r="L247" s="895"/>
      <c r="M247" s="895"/>
      <c r="N247" s="895"/>
      <c r="O247" s="895"/>
      <c r="P247" s="895"/>
      <c r="Q247" s="895"/>
      <c r="R247" s="895"/>
    </row>
    <row r="248" spans="5:18">
      <c r="E248" s="895"/>
      <c r="F248" s="895"/>
      <c r="G248" s="895"/>
      <c r="H248" s="895"/>
      <c r="I248" s="895"/>
      <c r="J248" s="895"/>
      <c r="K248" s="895"/>
      <c r="L248" s="895"/>
      <c r="M248" s="895"/>
      <c r="N248" s="895"/>
      <c r="O248" s="895"/>
      <c r="P248" s="895"/>
      <c r="Q248" s="895"/>
      <c r="R248" s="895"/>
    </row>
    <row r="249" spans="5:18">
      <c r="E249" s="895"/>
      <c r="F249" s="895"/>
      <c r="G249" s="895"/>
      <c r="H249" s="895"/>
      <c r="I249" s="895"/>
      <c r="J249" s="895"/>
      <c r="K249" s="895"/>
      <c r="L249" s="895"/>
      <c r="M249" s="895"/>
      <c r="N249" s="895"/>
      <c r="O249" s="895"/>
      <c r="P249" s="895"/>
      <c r="Q249" s="895"/>
      <c r="R249" s="895"/>
    </row>
    <row r="250" spans="5:18">
      <c r="E250" s="895"/>
      <c r="F250" s="895"/>
      <c r="G250" s="895"/>
      <c r="H250" s="895"/>
      <c r="I250" s="895"/>
      <c r="J250" s="895"/>
      <c r="K250" s="895"/>
      <c r="L250" s="895"/>
      <c r="M250" s="895"/>
      <c r="N250" s="895"/>
      <c r="O250" s="895"/>
      <c r="P250" s="895"/>
      <c r="Q250" s="895"/>
      <c r="R250" s="895"/>
    </row>
    <row r="251" spans="5:18">
      <c r="E251" s="895"/>
      <c r="F251" s="895"/>
      <c r="G251" s="895"/>
      <c r="H251" s="895"/>
      <c r="I251" s="895"/>
      <c r="J251" s="895"/>
      <c r="K251" s="895"/>
      <c r="L251" s="895"/>
      <c r="M251" s="895"/>
      <c r="N251" s="895"/>
      <c r="O251" s="895"/>
      <c r="P251" s="895"/>
      <c r="Q251" s="895"/>
      <c r="R251" s="895"/>
    </row>
    <row r="252" spans="5:18">
      <c r="E252" s="895"/>
      <c r="F252" s="895"/>
      <c r="G252" s="895"/>
      <c r="H252" s="895"/>
      <c r="I252" s="895"/>
      <c r="J252" s="895"/>
      <c r="K252" s="895"/>
      <c r="L252" s="895"/>
      <c r="M252" s="895"/>
      <c r="N252" s="895"/>
      <c r="O252" s="895"/>
      <c r="P252" s="895"/>
      <c r="Q252" s="895"/>
      <c r="R252" s="895"/>
    </row>
    <row r="253" spans="5:18">
      <c r="E253" s="895"/>
      <c r="F253" s="895"/>
      <c r="G253" s="895"/>
      <c r="H253" s="895"/>
      <c r="I253" s="895"/>
      <c r="J253" s="895"/>
      <c r="K253" s="895"/>
      <c r="L253" s="895"/>
      <c r="M253" s="895"/>
      <c r="N253" s="895"/>
      <c r="O253" s="895"/>
      <c r="P253" s="895"/>
      <c r="Q253" s="895"/>
      <c r="R253" s="895"/>
    </row>
    <row r="254" spans="5:18">
      <c r="E254" s="895"/>
      <c r="F254" s="895"/>
      <c r="G254" s="895"/>
      <c r="H254" s="895"/>
      <c r="I254" s="895"/>
      <c r="J254" s="895"/>
      <c r="K254" s="895"/>
      <c r="L254" s="895"/>
      <c r="M254" s="895"/>
      <c r="N254" s="895"/>
      <c r="O254" s="895"/>
      <c r="P254" s="895"/>
      <c r="Q254" s="895"/>
      <c r="R254" s="895"/>
    </row>
    <row r="255" spans="5:18">
      <c r="E255" s="895"/>
      <c r="F255" s="895"/>
      <c r="G255" s="895"/>
      <c r="H255" s="895"/>
      <c r="I255" s="895"/>
      <c r="J255" s="895"/>
      <c r="K255" s="895"/>
      <c r="L255" s="895"/>
      <c r="M255" s="895"/>
      <c r="N255" s="895"/>
      <c r="O255" s="895"/>
      <c r="P255" s="895"/>
      <c r="Q255" s="895"/>
      <c r="R255" s="895"/>
    </row>
    <row r="256" spans="5:18">
      <c r="E256" s="895"/>
      <c r="F256" s="895"/>
      <c r="G256" s="895"/>
      <c r="H256" s="895"/>
      <c r="I256" s="895"/>
      <c r="J256" s="895"/>
      <c r="K256" s="895"/>
      <c r="L256" s="895"/>
      <c r="M256" s="895"/>
      <c r="N256" s="895"/>
      <c r="O256" s="895"/>
      <c r="P256" s="895"/>
      <c r="Q256" s="895"/>
      <c r="R256" s="895"/>
    </row>
    <row r="257" spans="3:20">
      <c r="E257" s="895"/>
      <c r="F257" s="895"/>
      <c r="G257" s="895"/>
      <c r="H257" s="895"/>
      <c r="I257" s="895"/>
      <c r="J257" s="895"/>
      <c r="K257" s="895"/>
      <c r="L257" s="895"/>
      <c r="M257" s="895"/>
      <c r="N257" s="895"/>
      <c r="O257" s="895"/>
      <c r="P257" s="895"/>
      <c r="Q257" s="895"/>
      <c r="R257" s="895"/>
    </row>
    <row r="258" spans="3:20">
      <c r="E258" s="895"/>
      <c r="F258" s="895"/>
      <c r="G258" s="895"/>
      <c r="H258" s="895"/>
      <c r="I258" s="895"/>
      <c r="J258" s="895"/>
      <c r="K258" s="895"/>
      <c r="L258" s="895"/>
      <c r="M258" s="895"/>
      <c r="N258" s="895"/>
      <c r="O258" s="895"/>
      <c r="P258" s="895"/>
      <c r="Q258" s="895"/>
      <c r="R258" s="895"/>
    </row>
    <row r="259" spans="3:20">
      <c r="E259" s="895"/>
      <c r="F259" s="895"/>
      <c r="G259" s="895"/>
      <c r="H259" s="895"/>
      <c r="I259" s="895"/>
      <c r="J259" s="895"/>
      <c r="K259" s="895"/>
      <c r="L259" s="895"/>
      <c r="M259" s="895"/>
      <c r="N259" s="895"/>
      <c r="O259" s="895"/>
      <c r="P259" s="895"/>
      <c r="Q259" s="895"/>
      <c r="R259" s="895"/>
    </row>
    <row r="260" spans="3:20">
      <c r="E260" s="895"/>
      <c r="F260" s="895"/>
      <c r="G260" s="895"/>
      <c r="H260" s="895"/>
      <c r="I260" s="895"/>
      <c r="J260" s="895"/>
      <c r="K260" s="895"/>
      <c r="L260" s="895"/>
      <c r="M260" s="895"/>
      <c r="N260" s="895"/>
      <c r="O260" s="895"/>
      <c r="P260" s="895"/>
      <c r="Q260" s="895"/>
      <c r="R260" s="895"/>
    </row>
    <row r="262" spans="3:20">
      <c r="C262" s="895"/>
      <c r="D262" s="895"/>
      <c r="E262" s="895"/>
      <c r="F262" s="895"/>
      <c r="G262" s="895"/>
      <c r="H262" s="895"/>
      <c r="I262" s="895"/>
      <c r="J262" s="895"/>
      <c r="K262" s="895"/>
      <c r="L262" s="895"/>
      <c r="M262" s="895"/>
      <c r="N262" s="895"/>
      <c r="O262" s="895"/>
      <c r="P262" s="895"/>
      <c r="Q262" s="895"/>
      <c r="R262" s="895"/>
      <c r="S262" s="895"/>
      <c r="T262" s="895"/>
    </row>
    <row r="266" spans="3:20">
      <c r="C266" s="895"/>
      <c r="D266" s="895"/>
      <c r="E266" s="895"/>
      <c r="F266" s="895"/>
      <c r="G266" s="895"/>
      <c r="H266" s="895"/>
      <c r="I266" s="895"/>
      <c r="J266" s="895"/>
      <c r="K266" s="895"/>
      <c r="L266" s="895"/>
      <c r="M266" s="895"/>
      <c r="N266" s="895"/>
      <c r="O266" s="895"/>
      <c r="P266" s="895"/>
      <c r="Q266" s="895"/>
      <c r="R266" s="895"/>
      <c r="S266" s="895"/>
      <c r="T266" s="895"/>
    </row>
    <row r="267" spans="3:20">
      <c r="C267" s="895"/>
      <c r="D267" s="895"/>
      <c r="E267" s="895"/>
      <c r="F267" s="895"/>
      <c r="G267" s="895"/>
      <c r="H267" s="895"/>
      <c r="I267" s="895"/>
      <c r="J267" s="895"/>
      <c r="K267" s="895"/>
      <c r="L267" s="895"/>
      <c r="M267" s="895"/>
      <c r="N267" s="895"/>
      <c r="O267" s="895"/>
      <c r="P267" s="895"/>
      <c r="Q267" s="895"/>
      <c r="R267" s="895"/>
      <c r="S267" s="895"/>
      <c r="T267" s="895"/>
    </row>
    <row r="268" spans="3:20">
      <c r="C268" s="895"/>
      <c r="D268" s="895"/>
      <c r="E268" s="895"/>
      <c r="F268" s="895"/>
      <c r="G268" s="895"/>
      <c r="H268" s="895"/>
      <c r="I268" s="895"/>
      <c r="J268" s="895"/>
      <c r="K268" s="895"/>
      <c r="L268" s="895"/>
      <c r="M268" s="895"/>
      <c r="N268" s="895"/>
      <c r="O268" s="895"/>
      <c r="P268" s="895"/>
      <c r="Q268" s="895"/>
      <c r="R268" s="895"/>
      <c r="S268" s="895"/>
      <c r="T268" s="895"/>
    </row>
    <row r="269" spans="3:20">
      <c r="C269" s="895"/>
      <c r="D269" s="895"/>
      <c r="E269" s="895"/>
      <c r="F269" s="895"/>
      <c r="G269" s="895"/>
      <c r="H269" s="895"/>
      <c r="I269" s="895"/>
      <c r="J269" s="895"/>
      <c r="K269" s="895"/>
      <c r="L269" s="895"/>
      <c r="M269" s="895"/>
      <c r="N269" s="895"/>
      <c r="O269" s="895"/>
      <c r="P269" s="895"/>
      <c r="Q269" s="895"/>
      <c r="R269" s="895"/>
      <c r="S269" s="895"/>
      <c r="T269" s="895"/>
    </row>
    <row r="272" spans="3:20">
      <c r="C272" s="895"/>
      <c r="D272" s="895"/>
      <c r="E272" s="895"/>
      <c r="F272" s="895"/>
      <c r="G272" s="895"/>
      <c r="H272" s="895"/>
      <c r="I272" s="895"/>
      <c r="J272" s="895"/>
      <c r="K272" s="895"/>
      <c r="L272" s="895"/>
      <c r="M272" s="895"/>
      <c r="N272" s="895"/>
      <c r="O272" s="895"/>
      <c r="P272" s="895"/>
      <c r="Q272" s="895"/>
      <c r="R272" s="895"/>
      <c r="S272" s="895"/>
      <c r="T272" s="895"/>
    </row>
    <row r="274" spans="3:20">
      <c r="C274" s="895"/>
      <c r="D274" s="895"/>
      <c r="E274" s="895"/>
      <c r="F274" s="895"/>
      <c r="G274" s="895"/>
      <c r="H274" s="895"/>
      <c r="I274" s="895"/>
      <c r="J274" s="895"/>
      <c r="K274" s="895"/>
      <c r="L274" s="895"/>
      <c r="M274" s="895"/>
      <c r="N274" s="895"/>
      <c r="O274" s="895"/>
      <c r="P274" s="895"/>
      <c r="Q274" s="895"/>
      <c r="R274" s="895"/>
      <c r="S274" s="895"/>
      <c r="T274" s="895"/>
    </row>
    <row r="277" spans="3:20">
      <c r="C277" s="895"/>
      <c r="D277" s="895"/>
      <c r="E277" s="895"/>
      <c r="F277" s="895"/>
      <c r="G277" s="895"/>
      <c r="H277" s="895"/>
      <c r="I277" s="895"/>
      <c r="J277" s="895"/>
      <c r="K277" s="895"/>
      <c r="L277" s="895"/>
      <c r="M277" s="895"/>
      <c r="N277" s="895"/>
      <c r="O277" s="895"/>
      <c r="P277" s="895"/>
      <c r="Q277" s="895"/>
      <c r="R277" s="895"/>
      <c r="S277" s="895"/>
      <c r="T277" s="895"/>
    </row>
    <row r="280" spans="3:20">
      <c r="C280" s="895"/>
      <c r="D280" s="895"/>
      <c r="E280" s="895"/>
      <c r="F280" s="895"/>
      <c r="G280" s="895"/>
      <c r="H280" s="895"/>
      <c r="I280" s="895"/>
      <c r="J280" s="895"/>
      <c r="K280" s="895"/>
      <c r="L280" s="895"/>
      <c r="M280" s="895"/>
      <c r="N280" s="895"/>
      <c r="O280" s="895"/>
      <c r="P280" s="895"/>
      <c r="Q280" s="895"/>
      <c r="R280" s="895"/>
      <c r="S280" s="895"/>
      <c r="T280" s="895"/>
    </row>
    <row r="282" spans="3:20">
      <c r="C282" s="895"/>
      <c r="D282" s="895"/>
      <c r="E282" s="895"/>
      <c r="F282" s="895"/>
      <c r="G282" s="895"/>
      <c r="H282" s="895"/>
      <c r="I282" s="895"/>
      <c r="J282" s="895"/>
      <c r="K282" s="895"/>
      <c r="L282" s="895"/>
      <c r="M282" s="895"/>
      <c r="N282" s="895"/>
      <c r="O282" s="895"/>
      <c r="P282" s="895"/>
      <c r="Q282" s="895"/>
      <c r="R282" s="895"/>
      <c r="S282" s="895"/>
      <c r="T282" s="895"/>
    </row>
    <row r="284" spans="3:20">
      <c r="C284" s="895"/>
      <c r="D284" s="895"/>
      <c r="E284" s="895"/>
      <c r="F284" s="895"/>
      <c r="G284" s="895"/>
      <c r="H284" s="895"/>
      <c r="I284" s="895"/>
      <c r="J284" s="895"/>
      <c r="K284" s="895"/>
      <c r="L284" s="895"/>
      <c r="M284" s="895"/>
      <c r="N284" s="895"/>
      <c r="O284" s="895"/>
      <c r="P284" s="895"/>
      <c r="Q284" s="895"/>
      <c r="R284" s="895"/>
      <c r="S284" s="895"/>
      <c r="T284" s="895"/>
    </row>
    <row r="286" spans="3:20">
      <c r="C286" s="895"/>
      <c r="D286" s="895"/>
      <c r="E286" s="895"/>
      <c r="F286" s="895"/>
      <c r="G286" s="895"/>
      <c r="H286" s="895"/>
      <c r="I286" s="895"/>
      <c r="J286" s="895"/>
      <c r="K286" s="895"/>
      <c r="L286" s="895"/>
      <c r="M286" s="895"/>
      <c r="N286" s="895"/>
      <c r="O286" s="895"/>
      <c r="P286" s="895"/>
      <c r="Q286" s="895"/>
      <c r="R286" s="895"/>
      <c r="S286" s="895"/>
      <c r="T286" s="895"/>
    </row>
    <row r="288" spans="3:20">
      <c r="C288" s="895"/>
      <c r="D288" s="895"/>
      <c r="E288" s="895"/>
      <c r="F288" s="895"/>
      <c r="G288" s="895"/>
      <c r="H288" s="895"/>
      <c r="I288" s="895"/>
      <c r="J288" s="895"/>
      <c r="K288" s="895"/>
      <c r="L288" s="895"/>
      <c r="M288" s="895"/>
      <c r="N288" s="895"/>
      <c r="O288" s="895"/>
      <c r="P288" s="895"/>
      <c r="Q288" s="895"/>
      <c r="R288" s="895"/>
      <c r="S288" s="895"/>
      <c r="T288" s="895"/>
    </row>
    <row r="289" spans="3:22">
      <c r="C289" s="895"/>
      <c r="D289" s="895"/>
      <c r="E289" s="895"/>
      <c r="F289" s="895"/>
      <c r="G289" s="895"/>
      <c r="H289" s="895"/>
      <c r="I289" s="895"/>
      <c r="J289" s="895"/>
      <c r="K289" s="895"/>
      <c r="L289" s="895"/>
      <c r="M289" s="895"/>
      <c r="N289" s="895"/>
      <c r="O289" s="895"/>
      <c r="P289" s="895"/>
      <c r="Q289" s="895"/>
      <c r="R289" s="895"/>
      <c r="S289" s="895"/>
      <c r="T289" s="895"/>
    </row>
    <row r="290" spans="3:22">
      <c r="C290" s="895"/>
      <c r="D290" s="895"/>
      <c r="E290" s="895"/>
      <c r="F290" s="895"/>
      <c r="G290" s="895"/>
      <c r="H290" s="895"/>
      <c r="I290" s="895"/>
      <c r="J290" s="895"/>
      <c r="K290" s="895"/>
      <c r="L290" s="895"/>
      <c r="M290" s="895"/>
      <c r="N290" s="895"/>
      <c r="O290" s="895"/>
      <c r="P290" s="895"/>
      <c r="Q290" s="895"/>
      <c r="R290" s="895"/>
      <c r="S290" s="895"/>
      <c r="T290" s="895"/>
    </row>
    <row r="291" spans="3:22">
      <c r="C291" s="895"/>
      <c r="D291" s="895"/>
      <c r="E291" s="895"/>
      <c r="F291" s="895"/>
      <c r="G291" s="895"/>
      <c r="H291" s="895"/>
      <c r="I291" s="895"/>
      <c r="J291" s="895"/>
      <c r="K291" s="895"/>
      <c r="L291" s="895"/>
      <c r="M291" s="895"/>
      <c r="N291" s="895"/>
      <c r="O291" s="895"/>
      <c r="P291" s="895"/>
      <c r="Q291" s="895"/>
      <c r="R291" s="895"/>
      <c r="S291" s="895"/>
      <c r="T291" s="895"/>
    </row>
    <row r="292" spans="3:22">
      <c r="C292" s="895"/>
      <c r="D292" s="895"/>
      <c r="E292" s="895"/>
      <c r="F292" s="895"/>
      <c r="G292" s="895"/>
      <c r="H292" s="895"/>
      <c r="I292" s="895"/>
      <c r="J292" s="895"/>
      <c r="K292" s="895"/>
      <c r="L292" s="895"/>
      <c r="M292" s="895"/>
      <c r="N292" s="895"/>
      <c r="O292" s="895"/>
      <c r="P292" s="895"/>
      <c r="Q292" s="895"/>
      <c r="R292" s="895"/>
      <c r="S292" s="895"/>
      <c r="T292" s="895"/>
      <c r="U292" s="895"/>
      <c r="V292" s="895"/>
    </row>
    <row r="294" spans="3:22">
      <c r="C294" s="895"/>
      <c r="D294" s="895"/>
      <c r="E294" s="895"/>
      <c r="F294" s="895"/>
      <c r="G294" s="895"/>
      <c r="H294" s="895"/>
      <c r="I294" s="895"/>
      <c r="J294" s="895"/>
      <c r="K294" s="895"/>
      <c r="L294" s="895"/>
      <c r="M294" s="895"/>
      <c r="N294" s="895"/>
      <c r="O294" s="895"/>
      <c r="P294" s="895"/>
      <c r="Q294" s="895"/>
      <c r="R294" s="895"/>
      <c r="S294" s="895"/>
      <c r="T294" s="895"/>
    </row>
    <row r="295" spans="3:22">
      <c r="C295" s="895"/>
      <c r="D295" s="895"/>
      <c r="E295" s="895"/>
      <c r="F295" s="895"/>
      <c r="G295" s="895"/>
      <c r="H295" s="895"/>
      <c r="I295" s="895"/>
      <c r="J295" s="895"/>
      <c r="K295" s="895"/>
      <c r="L295" s="895"/>
      <c r="M295" s="895"/>
      <c r="N295" s="895"/>
      <c r="O295" s="895"/>
      <c r="P295" s="895"/>
      <c r="Q295" s="895"/>
      <c r="R295" s="895"/>
      <c r="S295" s="895"/>
      <c r="T295" s="895"/>
    </row>
    <row r="297" spans="3:22">
      <c r="C297" s="895"/>
      <c r="D297" s="895"/>
      <c r="E297" s="895"/>
      <c r="F297" s="895"/>
      <c r="G297" s="895"/>
      <c r="H297" s="895"/>
      <c r="I297" s="895"/>
      <c r="J297" s="895"/>
      <c r="K297" s="895"/>
      <c r="L297" s="895"/>
      <c r="M297" s="895"/>
      <c r="N297" s="895"/>
      <c r="O297" s="895"/>
      <c r="P297" s="895"/>
      <c r="Q297" s="895"/>
      <c r="R297" s="895"/>
      <c r="S297" s="895"/>
      <c r="T297" s="895"/>
    </row>
    <row r="298" spans="3:22">
      <c r="C298" s="895"/>
      <c r="D298" s="895"/>
      <c r="E298" s="895"/>
      <c r="F298" s="895"/>
      <c r="G298" s="895"/>
      <c r="H298" s="895"/>
      <c r="I298" s="895"/>
      <c r="J298" s="895"/>
      <c r="K298" s="895"/>
      <c r="L298" s="895"/>
      <c r="M298" s="895"/>
      <c r="N298" s="895"/>
      <c r="O298" s="895"/>
      <c r="P298" s="895"/>
      <c r="Q298" s="895"/>
      <c r="R298" s="895"/>
      <c r="S298" s="895"/>
      <c r="T298" s="895"/>
    </row>
    <row r="301" spans="3:22">
      <c r="C301" s="895"/>
      <c r="D301" s="895"/>
      <c r="E301" s="895"/>
      <c r="F301" s="895"/>
      <c r="G301" s="895"/>
      <c r="H301" s="895"/>
      <c r="I301" s="895"/>
      <c r="J301" s="895"/>
      <c r="K301" s="895"/>
      <c r="L301" s="895"/>
      <c r="M301" s="895"/>
      <c r="N301" s="895"/>
      <c r="O301" s="895"/>
      <c r="P301" s="895"/>
      <c r="Q301" s="895"/>
      <c r="R301" s="895"/>
      <c r="S301" s="895"/>
      <c r="T301" s="895"/>
    </row>
    <row r="302" spans="3:22">
      <c r="C302" s="895"/>
      <c r="D302" s="895"/>
      <c r="E302" s="895"/>
      <c r="F302" s="895"/>
      <c r="G302" s="895"/>
      <c r="H302" s="895"/>
      <c r="I302" s="895"/>
      <c r="J302" s="895"/>
      <c r="K302" s="895"/>
      <c r="L302" s="895"/>
      <c r="M302" s="895"/>
      <c r="N302" s="895"/>
      <c r="O302" s="895"/>
      <c r="P302" s="895"/>
      <c r="Q302" s="895"/>
      <c r="R302" s="895"/>
      <c r="S302" s="895"/>
      <c r="T302" s="895"/>
    </row>
    <row r="303" spans="3:22">
      <c r="C303" s="895"/>
      <c r="D303" s="895"/>
      <c r="E303" s="895"/>
      <c r="F303" s="895"/>
      <c r="G303" s="895"/>
      <c r="H303" s="895"/>
      <c r="I303" s="895"/>
      <c r="J303" s="895"/>
      <c r="K303" s="895"/>
      <c r="L303" s="895"/>
      <c r="M303" s="895"/>
      <c r="N303" s="895"/>
      <c r="O303" s="895"/>
      <c r="P303" s="895"/>
      <c r="Q303" s="895"/>
      <c r="R303" s="895"/>
      <c r="S303" s="895"/>
      <c r="T303" s="895"/>
    </row>
    <row r="304" spans="3:22">
      <c r="C304" s="895"/>
      <c r="D304" s="895"/>
      <c r="E304" s="895"/>
      <c r="F304" s="895"/>
      <c r="G304" s="895"/>
      <c r="H304" s="895"/>
      <c r="I304" s="895"/>
      <c r="J304" s="895"/>
      <c r="K304" s="895"/>
      <c r="L304" s="895"/>
      <c r="M304" s="895"/>
      <c r="N304" s="895"/>
      <c r="O304" s="895"/>
      <c r="P304" s="895"/>
      <c r="Q304" s="895"/>
      <c r="R304" s="895"/>
      <c r="S304" s="895"/>
      <c r="T304" s="895"/>
    </row>
    <row r="307" spans="3:20">
      <c r="C307" s="895"/>
      <c r="D307" s="895"/>
      <c r="E307" s="895"/>
      <c r="F307" s="895"/>
      <c r="G307" s="895"/>
      <c r="H307" s="895"/>
      <c r="I307" s="895"/>
      <c r="J307" s="895"/>
      <c r="K307" s="895"/>
      <c r="L307" s="895"/>
      <c r="M307" s="895"/>
      <c r="N307" s="895"/>
      <c r="O307" s="895"/>
      <c r="P307" s="895"/>
      <c r="Q307" s="895"/>
      <c r="R307" s="895"/>
      <c r="S307" s="895"/>
      <c r="T307" s="895"/>
    </row>
    <row r="309" spans="3:20">
      <c r="C309" s="895"/>
      <c r="D309" s="895"/>
      <c r="E309" s="895"/>
      <c r="F309" s="895"/>
      <c r="G309" s="895"/>
      <c r="H309" s="895"/>
      <c r="I309" s="895"/>
      <c r="J309" s="895"/>
      <c r="K309" s="895"/>
      <c r="L309" s="895"/>
      <c r="M309" s="895"/>
      <c r="N309" s="895"/>
      <c r="O309" s="895"/>
      <c r="P309" s="895"/>
      <c r="Q309" s="895"/>
      <c r="R309" s="895"/>
      <c r="S309" s="895"/>
      <c r="T309" s="895"/>
    </row>
    <row r="311" spans="3:20">
      <c r="C311" s="895"/>
      <c r="D311" s="895"/>
      <c r="E311" s="895"/>
      <c r="F311" s="895"/>
      <c r="G311" s="895"/>
      <c r="H311" s="895"/>
      <c r="I311" s="895"/>
      <c r="J311" s="895"/>
      <c r="K311" s="895"/>
      <c r="L311" s="895"/>
      <c r="M311" s="895"/>
      <c r="N311" s="895"/>
      <c r="O311" s="895"/>
      <c r="P311" s="895"/>
      <c r="Q311" s="895"/>
      <c r="R311" s="895"/>
      <c r="S311" s="895"/>
      <c r="T311" s="895"/>
    </row>
    <row r="312" spans="3:20">
      <c r="C312" s="895"/>
      <c r="D312" s="895"/>
      <c r="E312" s="895"/>
      <c r="F312" s="895"/>
      <c r="G312" s="895"/>
      <c r="H312" s="895"/>
      <c r="I312" s="895"/>
      <c r="J312" s="895"/>
      <c r="K312" s="895"/>
      <c r="L312" s="895"/>
      <c r="M312" s="895"/>
      <c r="N312" s="895"/>
      <c r="O312" s="895"/>
      <c r="P312" s="895"/>
      <c r="Q312" s="895"/>
      <c r="R312" s="895"/>
      <c r="S312" s="895"/>
      <c r="T312" s="895"/>
    </row>
    <row r="313" spans="3:20">
      <c r="C313" s="895"/>
      <c r="D313" s="895"/>
      <c r="E313" s="895"/>
      <c r="F313" s="895"/>
      <c r="G313" s="895"/>
      <c r="H313" s="895"/>
      <c r="I313" s="895"/>
      <c r="J313" s="895"/>
      <c r="K313" s="895"/>
      <c r="L313" s="895"/>
      <c r="M313" s="895"/>
      <c r="N313" s="895"/>
      <c r="O313" s="895"/>
      <c r="P313" s="895"/>
      <c r="Q313" s="895"/>
      <c r="R313" s="895"/>
      <c r="S313" s="895"/>
      <c r="T313" s="895"/>
    </row>
    <row r="314" spans="3:20">
      <c r="C314" s="895"/>
      <c r="D314" s="895"/>
      <c r="E314" s="895"/>
      <c r="F314" s="895"/>
      <c r="G314" s="895"/>
      <c r="H314" s="895"/>
      <c r="I314" s="895"/>
      <c r="J314" s="895"/>
      <c r="K314" s="895"/>
      <c r="L314" s="895"/>
      <c r="M314" s="895"/>
      <c r="N314" s="895"/>
      <c r="O314" s="895"/>
      <c r="P314" s="895"/>
      <c r="Q314" s="895"/>
      <c r="R314" s="895"/>
      <c r="S314" s="895"/>
      <c r="T314" s="895"/>
    </row>
    <row r="320" spans="3:20">
      <c r="C320" s="895"/>
      <c r="D320" s="895"/>
      <c r="E320" s="895"/>
      <c r="F320" s="895"/>
      <c r="G320" s="895"/>
      <c r="H320" s="895"/>
      <c r="I320" s="895"/>
      <c r="J320" s="895"/>
      <c r="K320" s="895"/>
      <c r="L320" s="895"/>
      <c r="M320" s="895"/>
      <c r="N320" s="895"/>
      <c r="O320" s="895"/>
      <c r="P320" s="895"/>
      <c r="Q320" s="895"/>
      <c r="R320" s="895"/>
      <c r="S320" s="895"/>
      <c r="T320" s="895"/>
    </row>
    <row r="322" spans="3:16">
      <c r="G322" s="895"/>
      <c r="H322" s="895"/>
      <c r="I322" s="895"/>
      <c r="J322" s="895"/>
      <c r="K322" s="895"/>
      <c r="L322" s="895"/>
      <c r="M322" s="895"/>
      <c r="N322" s="895"/>
    </row>
    <row r="323" spans="3:16">
      <c r="M323" s="895"/>
      <c r="N323" s="895"/>
    </row>
    <row r="324" spans="3:16">
      <c r="M324" s="895"/>
      <c r="N324" s="895"/>
      <c r="O324" s="895"/>
      <c r="P324" s="895"/>
    </row>
    <row r="329" spans="3:16">
      <c r="C329" s="895"/>
      <c r="D329" s="895"/>
      <c r="E329" s="895"/>
      <c r="F329" s="895"/>
      <c r="G329" s="895"/>
      <c r="H329" s="895"/>
      <c r="I329" s="895"/>
      <c r="J329" s="895"/>
      <c r="K329" s="895"/>
      <c r="L329" s="895"/>
      <c r="M329" s="895"/>
      <c r="N329" s="895"/>
      <c r="O329" s="895"/>
      <c r="P329" s="895"/>
    </row>
    <row r="330" spans="3:16">
      <c r="C330" s="895"/>
      <c r="D330" s="895"/>
      <c r="E330" s="895"/>
      <c r="F330" s="895"/>
      <c r="G330" s="895"/>
      <c r="H330" s="895"/>
      <c r="I330" s="895"/>
      <c r="J330" s="895"/>
      <c r="K330" s="895"/>
      <c r="L330" s="895"/>
      <c r="M330" s="895"/>
      <c r="N330" s="895"/>
      <c r="O330" s="895"/>
      <c r="P330" s="895"/>
    </row>
    <row r="331" spans="3:16">
      <c r="C331" s="895"/>
      <c r="D331" s="895"/>
      <c r="E331" s="895"/>
      <c r="F331" s="895"/>
      <c r="G331" s="895"/>
      <c r="H331" s="895"/>
      <c r="I331" s="895"/>
      <c r="J331" s="895"/>
      <c r="K331" s="895"/>
      <c r="L331" s="895"/>
      <c r="M331" s="895"/>
      <c r="N331" s="895"/>
      <c r="O331" s="895"/>
      <c r="P331" s="895"/>
    </row>
    <row r="332" spans="3:16">
      <c r="C332" s="895"/>
      <c r="D332" s="895"/>
      <c r="E332" s="895"/>
      <c r="F332" s="895"/>
      <c r="G332" s="895"/>
      <c r="H332" s="895"/>
      <c r="I332" s="895"/>
      <c r="J332" s="895"/>
      <c r="K332" s="895"/>
      <c r="L332" s="895"/>
      <c r="M332" s="895"/>
      <c r="N332" s="895"/>
      <c r="O332" s="895"/>
      <c r="P332" s="895"/>
    </row>
    <row r="335" spans="3:16">
      <c r="C335" s="895"/>
      <c r="D335" s="895"/>
      <c r="E335" s="895"/>
      <c r="F335" s="895"/>
      <c r="G335" s="895"/>
      <c r="H335" s="895"/>
      <c r="I335" s="895"/>
      <c r="J335" s="895"/>
      <c r="K335" s="895"/>
      <c r="L335" s="895"/>
      <c r="M335" s="895"/>
      <c r="N335" s="895"/>
      <c r="O335" s="895"/>
      <c r="P335" s="895"/>
    </row>
    <row r="337" spans="3:16">
      <c r="C337" s="895"/>
      <c r="D337" s="895"/>
      <c r="E337" s="895"/>
      <c r="F337" s="895"/>
      <c r="G337" s="895"/>
      <c r="H337" s="895"/>
      <c r="I337" s="895"/>
      <c r="J337" s="895"/>
      <c r="K337" s="895"/>
      <c r="L337" s="895"/>
      <c r="M337" s="895"/>
      <c r="N337" s="895"/>
      <c r="O337" s="895"/>
      <c r="P337" s="895"/>
    </row>
    <row r="340" spans="3:16">
      <c r="C340" s="895"/>
      <c r="D340" s="895"/>
      <c r="E340" s="895"/>
      <c r="F340" s="895"/>
      <c r="G340" s="895"/>
      <c r="H340" s="895"/>
      <c r="I340" s="895"/>
      <c r="J340" s="895"/>
      <c r="K340" s="895"/>
      <c r="L340" s="895"/>
      <c r="M340" s="895"/>
      <c r="N340" s="895"/>
      <c r="O340" s="895"/>
      <c r="P340" s="895"/>
    </row>
    <row r="343" spans="3:16">
      <c r="C343" s="895"/>
      <c r="D343" s="895"/>
      <c r="E343" s="895"/>
      <c r="F343" s="895"/>
      <c r="G343" s="895"/>
      <c r="H343" s="895"/>
      <c r="I343" s="895"/>
      <c r="J343" s="895"/>
      <c r="K343" s="895"/>
      <c r="L343" s="895"/>
      <c r="M343" s="895"/>
      <c r="N343" s="895"/>
      <c r="O343" s="895"/>
      <c r="P343" s="895"/>
    </row>
    <row r="345" spans="3:16">
      <c r="C345" s="895"/>
      <c r="D345" s="895"/>
      <c r="E345" s="895"/>
      <c r="F345" s="895"/>
      <c r="G345" s="895"/>
      <c r="H345" s="895"/>
      <c r="I345" s="895"/>
      <c r="J345" s="895"/>
      <c r="K345" s="895"/>
      <c r="L345" s="895"/>
      <c r="M345" s="895"/>
      <c r="N345" s="895"/>
      <c r="O345" s="895"/>
      <c r="P345" s="895"/>
    </row>
    <row r="347" spans="3:16">
      <c r="C347" s="895"/>
      <c r="D347" s="895"/>
      <c r="E347" s="895"/>
      <c r="F347" s="895"/>
      <c r="G347" s="895"/>
      <c r="H347" s="895"/>
      <c r="I347" s="895"/>
      <c r="J347" s="895"/>
      <c r="K347" s="895"/>
      <c r="L347" s="895"/>
      <c r="M347" s="895"/>
      <c r="N347" s="895"/>
      <c r="O347" s="895"/>
      <c r="P347" s="895"/>
    </row>
    <row r="349" spans="3:16">
      <c r="C349" s="895"/>
      <c r="D349" s="895"/>
      <c r="E349" s="895"/>
      <c r="F349" s="895"/>
      <c r="G349" s="895"/>
      <c r="H349" s="895"/>
      <c r="I349" s="895"/>
      <c r="J349" s="895"/>
      <c r="K349" s="895"/>
      <c r="L349" s="895"/>
      <c r="M349" s="895"/>
      <c r="N349" s="895"/>
      <c r="O349" s="895"/>
      <c r="P349" s="895"/>
    </row>
    <row r="351" spans="3:16">
      <c r="C351" s="895"/>
      <c r="D351" s="895"/>
      <c r="E351" s="895"/>
      <c r="F351" s="895"/>
      <c r="G351" s="895"/>
      <c r="H351" s="895"/>
      <c r="I351" s="895"/>
      <c r="J351" s="895"/>
      <c r="K351" s="895"/>
      <c r="L351" s="895"/>
      <c r="M351" s="895"/>
      <c r="N351" s="895"/>
      <c r="O351" s="895"/>
      <c r="P351" s="895"/>
    </row>
    <row r="352" spans="3:16">
      <c r="C352" s="895"/>
      <c r="D352" s="895"/>
      <c r="E352" s="895"/>
      <c r="F352" s="895"/>
      <c r="G352" s="895"/>
      <c r="H352" s="895"/>
      <c r="I352" s="895"/>
      <c r="J352" s="895"/>
      <c r="K352" s="895"/>
      <c r="L352" s="895"/>
      <c r="M352" s="895"/>
      <c r="N352" s="895"/>
      <c r="O352" s="895"/>
      <c r="P352" s="895"/>
    </row>
    <row r="353" spans="3:16">
      <c r="C353" s="895"/>
      <c r="D353" s="895"/>
      <c r="E353" s="895"/>
      <c r="F353" s="895"/>
      <c r="G353" s="895"/>
      <c r="H353" s="895"/>
      <c r="I353" s="895"/>
      <c r="J353" s="895"/>
      <c r="K353" s="895"/>
      <c r="L353" s="895"/>
      <c r="M353" s="895"/>
      <c r="N353" s="895"/>
      <c r="O353" s="895"/>
      <c r="P353" s="895"/>
    </row>
    <row r="354" spans="3:16">
      <c r="C354" s="895"/>
      <c r="D354" s="895"/>
      <c r="E354" s="895"/>
      <c r="F354" s="895"/>
      <c r="G354" s="895"/>
      <c r="H354" s="895"/>
      <c r="I354" s="895"/>
      <c r="J354" s="895"/>
      <c r="K354" s="895"/>
      <c r="L354" s="895"/>
      <c r="M354" s="895"/>
      <c r="N354" s="895"/>
      <c r="O354" s="895"/>
      <c r="P354" s="895"/>
    </row>
    <row r="355" spans="3:16">
      <c r="C355" s="895"/>
      <c r="D355" s="895"/>
      <c r="E355" s="895"/>
      <c r="F355" s="895"/>
      <c r="G355" s="895"/>
      <c r="H355" s="895"/>
      <c r="I355" s="895"/>
      <c r="J355" s="895"/>
      <c r="K355" s="895"/>
      <c r="L355" s="895"/>
      <c r="M355" s="895"/>
      <c r="N355" s="895"/>
      <c r="O355" s="895"/>
      <c r="P355" s="895"/>
    </row>
    <row r="357" spans="3:16">
      <c r="C357" s="895"/>
      <c r="D357" s="895"/>
      <c r="E357" s="895"/>
      <c r="F357" s="895"/>
      <c r="G357" s="895"/>
      <c r="H357" s="895"/>
      <c r="I357" s="895"/>
      <c r="J357" s="895"/>
      <c r="K357" s="895"/>
      <c r="L357" s="895"/>
      <c r="M357" s="895"/>
      <c r="N357" s="895"/>
      <c r="O357" s="895"/>
      <c r="P357" s="895"/>
    </row>
    <row r="358" spans="3:16">
      <c r="C358" s="895"/>
      <c r="D358" s="895"/>
      <c r="E358" s="895"/>
      <c r="F358" s="895"/>
      <c r="G358" s="895"/>
      <c r="H358" s="895"/>
      <c r="I358" s="895"/>
      <c r="J358" s="895"/>
      <c r="K358" s="895"/>
      <c r="L358" s="895"/>
      <c r="M358" s="895"/>
      <c r="N358" s="895"/>
      <c r="O358" s="895"/>
      <c r="P358" s="895"/>
    </row>
    <row r="360" spans="3:16">
      <c r="C360" s="895"/>
      <c r="D360" s="895"/>
      <c r="E360" s="895"/>
      <c r="F360" s="895"/>
      <c r="G360" s="895"/>
      <c r="H360" s="895"/>
      <c r="I360" s="895"/>
      <c r="J360" s="895"/>
      <c r="K360" s="895"/>
      <c r="L360" s="895"/>
      <c r="M360" s="895"/>
      <c r="N360" s="895"/>
      <c r="O360" s="895"/>
      <c r="P360" s="895"/>
    </row>
    <row r="361" spans="3:16">
      <c r="C361" s="895"/>
      <c r="D361" s="895"/>
      <c r="E361" s="895"/>
      <c r="F361" s="895"/>
      <c r="G361" s="895"/>
      <c r="H361" s="895"/>
      <c r="I361" s="895"/>
      <c r="J361" s="895"/>
      <c r="K361" s="895"/>
      <c r="L361" s="895"/>
      <c r="M361" s="895"/>
      <c r="N361" s="895"/>
      <c r="O361" s="895"/>
      <c r="P361" s="895"/>
    </row>
    <row r="364" spans="3:16">
      <c r="C364" s="895"/>
      <c r="D364" s="895"/>
      <c r="E364" s="895"/>
      <c r="F364" s="895"/>
      <c r="G364" s="895"/>
      <c r="H364" s="895"/>
      <c r="I364" s="895"/>
      <c r="J364" s="895"/>
      <c r="K364" s="895"/>
      <c r="L364" s="895"/>
      <c r="M364" s="895"/>
      <c r="N364" s="895"/>
      <c r="O364" s="895"/>
      <c r="P364" s="895"/>
    </row>
    <row r="365" spans="3:16">
      <c r="C365" s="895"/>
      <c r="D365" s="895"/>
      <c r="E365" s="895"/>
      <c r="F365" s="895"/>
      <c r="G365" s="895"/>
      <c r="H365" s="895"/>
      <c r="I365" s="895"/>
      <c r="J365" s="895"/>
      <c r="K365" s="895"/>
      <c r="L365" s="895"/>
      <c r="M365" s="895"/>
      <c r="N365" s="895"/>
      <c r="O365" s="895"/>
      <c r="P365" s="895"/>
    </row>
    <row r="366" spans="3:16">
      <c r="C366" s="895"/>
      <c r="D366" s="895"/>
      <c r="E366" s="895"/>
      <c r="F366" s="895"/>
      <c r="G366" s="895"/>
      <c r="H366" s="895"/>
      <c r="I366" s="895"/>
      <c r="J366" s="895"/>
      <c r="K366" s="895"/>
      <c r="L366" s="895"/>
      <c r="M366" s="895"/>
      <c r="N366" s="895"/>
      <c r="O366" s="895"/>
      <c r="P366" s="895"/>
    </row>
    <row r="367" spans="3:16">
      <c r="C367" s="895"/>
      <c r="D367" s="895"/>
      <c r="E367" s="895"/>
      <c r="F367" s="895"/>
      <c r="G367" s="895"/>
      <c r="H367" s="895"/>
      <c r="I367" s="895"/>
      <c r="J367" s="895"/>
      <c r="K367" s="895"/>
      <c r="L367" s="895"/>
      <c r="M367" s="895"/>
      <c r="N367" s="895"/>
      <c r="O367" s="895"/>
      <c r="P367" s="895"/>
    </row>
    <row r="370" spans="3:16">
      <c r="C370" s="895"/>
      <c r="D370" s="895"/>
      <c r="E370" s="895"/>
      <c r="F370" s="895"/>
      <c r="G370" s="895"/>
      <c r="H370" s="895"/>
      <c r="I370" s="895"/>
      <c r="J370" s="895"/>
      <c r="K370" s="895"/>
      <c r="L370" s="895"/>
      <c r="M370" s="895"/>
      <c r="N370" s="895"/>
      <c r="O370" s="895"/>
      <c r="P370" s="895"/>
    </row>
    <row r="372" spans="3:16">
      <c r="C372" s="895"/>
      <c r="D372" s="895"/>
      <c r="E372" s="895"/>
      <c r="F372" s="895"/>
      <c r="G372" s="895"/>
      <c r="H372" s="895"/>
      <c r="I372" s="895"/>
      <c r="J372" s="895"/>
      <c r="K372" s="895"/>
      <c r="L372" s="895"/>
      <c r="M372" s="895"/>
      <c r="N372" s="895"/>
      <c r="O372" s="895"/>
      <c r="P372" s="895"/>
    </row>
    <row r="374" spans="3:16">
      <c r="C374" s="895"/>
      <c r="D374" s="895"/>
      <c r="E374" s="895"/>
      <c r="F374" s="895"/>
      <c r="G374" s="895"/>
      <c r="H374" s="895"/>
      <c r="I374" s="895"/>
      <c r="J374" s="895"/>
      <c r="K374" s="895"/>
      <c r="L374" s="895"/>
      <c r="M374" s="895"/>
      <c r="N374" s="895"/>
      <c r="O374" s="895"/>
      <c r="P374" s="895"/>
    </row>
    <row r="375" spans="3:16">
      <c r="C375" s="895"/>
      <c r="D375" s="895"/>
      <c r="E375" s="895"/>
      <c r="F375" s="895"/>
      <c r="G375" s="895"/>
      <c r="H375" s="895"/>
      <c r="I375" s="895"/>
      <c r="J375" s="895"/>
      <c r="K375" s="895"/>
      <c r="L375" s="895"/>
      <c r="M375" s="895"/>
      <c r="N375" s="895"/>
      <c r="O375" s="895"/>
      <c r="P375" s="895"/>
    </row>
    <row r="376" spans="3:16">
      <c r="C376" s="895"/>
      <c r="D376" s="895"/>
      <c r="E376" s="895"/>
      <c r="F376" s="895"/>
      <c r="G376" s="895"/>
      <c r="H376" s="895"/>
      <c r="I376" s="895"/>
      <c r="J376" s="895"/>
      <c r="K376" s="895"/>
      <c r="L376" s="895"/>
      <c r="M376" s="895"/>
      <c r="N376" s="895"/>
      <c r="O376" s="895"/>
      <c r="P376" s="895"/>
    </row>
    <row r="377" spans="3:16">
      <c r="C377" s="895"/>
      <c r="D377" s="895"/>
      <c r="E377" s="895"/>
      <c r="F377" s="895"/>
      <c r="G377" s="895"/>
      <c r="H377" s="895"/>
      <c r="I377" s="895"/>
      <c r="J377" s="895"/>
      <c r="K377" s="895"/>
      <c r="L377" s="895"/>
      <c r="M377" s="895"/>
      <c r="N377" s="895"/>
      <c r="O377" s="895"/>
      <c r="P377" s="895"/>
    </row>
    <row r="383" spans="3:16">
      <c r="C383" s="895"/>
      <c r="D383" s="895"/>
      <c r="E383" s="895"/>
      <c r="F383" s="895"/>
      <c r="G383" s="895"/>
      <c r="H383" s="895"/>
      <c r="I383" s="895"/>
      <c r="J383" s="895"/>
      <c r="K383" s="895"/>
      <c r="L383" s="895"/>
      <c r="M383" s="895"/>
      <c r="N383" s="895"/>
      <c r="O383" s="895"/>
      <c r="P383" s="895"/>
    </row>
    <row r="385" spans="3:8">
      <c r="E385" s="895"/>
      <c r="F385" s="895"/>
      <c r="G385" s="895"/>
      <c r="H385" s="895"/>
    </row>
    <row r="391" spans="3:8">
      <c r="C391" s="895"/>
      <c r="D391" s="895"/>
      <c r="E391" s="895"/>
      <c r="F391" s="895"/>
      <c r="G391" s="895"/>
      <c r="H391" s="895"/>
    </row>
    <row r="392" spans="3:8">
      <c r="C392" s="895"/>
      <c r="D392" s="895"/>
      <c r="E392" s="895"/>
      <c r="F392" s="895"/>
      <c r="G392" s="895"/>
      <c r="H392" s="895"/>
    </row>
    <row r="393" spans="3:8">
      <c r="C393" s="895"/>
      <c r="D393" s="895"/>
      <c r="E393" s="895"/>
      <c r="F393" s="895"/>
      <c r="G393" s="895"/>
      <c r="H393" s="895"/>
    </row>
    <row r="394" spans="3:8">
      <c r="C394" s="895"/>
      <c r="D394" s="895"/>
      <c r="E394" s="895"/>
      <c r="F394" s="895"/>
      <c r="G394" s="895"/>
      <c r="H394" s="895"/>
    </row>
    <row r="395" spans="3:8">
      <c r="C395" s="895"/>
      <c r="D395" s="895"/>
      <c r="E395" s="895"/>
      <c r="F395" s="895"/>
      <c r="G395" s="895"/>
      <c r="H395" s="895"/>
    </row>
    <row r="396" spans="3:8">
      <c r="C396" s="895"/>
      <c r="D396" s="895"/>
      <c r="E396" s="895"/>
      <c r="F396" s="895"/>
      <c r="G396" s="895"/>
      <c r="H396" s="895"/>
    </row>
    <row r="397" spans="3:8">
      <c r="C397" s="895"/>
      <c r="D397" s="895"/>
      <c r="E397" s="895"/>
      <c r="F397" s="895"/>
      <c r="G397" s="895"/>
      <c r="H397" s="895"/>
    </row>
    <row r="398" spans="3:8">
      <c r="C398" s="895"/>
      <c r="D398" s="895"/>
      <c r="E398" s="895"/>
      <c r="F398" s="895"/>
      <c r="G398" s="895"/>
      <c r="H398" s="895"/>
    </row>
    <row r="399" spans="3:8">
      <c r="C399" s="895"/>
      <c r="D399" s="895"/>
      <c r="E399" s="895"/>
      <c r="F399" s="895"/>
      <c r="G399" s="895"/>
      <c r="H399" s="895"/>
    </row>
    <row r="400" spans="3:8">
      <c r="C400" s="895"/>
      <c r="D400" s="895"/>
      <c r="E400" s="895"/>
      <c r="F400" s="895"/>
      <c r="G400" s="895"/>
      <c r="H400" s="895"/>
    </row>
    <row r="401" spans="3:10">
      <c r="C401" s="895"/>
      <c r="D401" s="895"/>
      <c r="E401" s="895"/>
      <c r="F401" s="895"/>
      <c r="G401" s="895"/>
      <c r="H401" s="895"/>
    </row>
    <row r="402" spans="3:10">
      <c r="C402" s="895"/>
      <c r="D402" s="895"/>
      <c r="E402" s="895"/>
      <c r="F402" s="895"/>
      <c r="G402" s="895"/>
      <c r="H402" s="895"/>
    </row>
    <row r="403" spans="3:10">
      <c r="C403" s="895"/>
      <c r="D403" s="895"/>
      <c r="E403" s="895"/>
      <c r="F403" s="895"/>
      <c r="G403" s="895"/>
      <c r="H403" s="895"/>
    </row>
    <row r="404" spans="3:10">
      <c r="C404" s="895"/>
      <c r="D404" s="895"/>
      <c r="E404" s="895"/>
      <c r="F404" s="895"/>
      <c r="G404" s="895"/>
      <c r="H404" s="895"/>
    </row>
    <row r="405" spans="3:10">
      <c r="C405" s="895"/>
      <c r="D405" s="895"/>
      <c r="E405" s="895"/>
      <c r="F405" s="895"/>
      <c r="G405" s="895"/>
      <c r="H405" s="895"/>
      <c r="I405" s="895"/>
      <c r="J405" s="895"/>
    </row>
    <row r="406" spans="3:10">
      <c r="C406" s="895"/>
      <c r="D406" s="895"/>
      <c r="E406" s="895"/>
      <c r="F406" s="895"/>
      <c r="G406" s="895"/>
      <c r="H406" s="895"/>
    </row>
    <row r="407" spans="3:10">
      <c r="C407" s="895"/>
      <c r="D407" s="895"/>
      <c r="E407" s="895"/>
      <c r="F407" s="895"/>
      <c r="G407" s="895"/>
      <c r="H407" s="895"/>
    </row>
    <row r="408" spans="3:10">
      <c r="C408" s="895"/>
      <c r="D408" s="895"/>
      <c r="E408" s="895"/>
      <c r="F408" s="895"/>
      <c r="G408" s="895"/>
      <c r="H408" s="895"/>
    </row>
    <row r="409" spans="3:10">
      <c r="C409" s="895"/>
      <c r="D409" s="895"/>
      <c r="E409" s="895"/>
      <c r="F409" s="895"/>
      <c r="G409" s="895"/>
      <c r="H409" s="895"/>
    </row>
    <row r="410" spans="3:10">
      <c r="C410" s="895"/>
      <c r="D410" s="895"/>
      <c r="E410" s="895"/>
      <c r="F410" s="895"/>
      <c r="G410" s="895"/>
      <c r="H410" s="895"/>
    </row>
    <row r="411" spans="3:10">
      <c r="C411" s="895"/>
      <c r="D411" s="895"/>
      <c r="E411" s="895"/>
      <c r="F411" s="895"/>
      <c r="G411" s="895"/>
      <c r="H411" s="895"/>
    </row>
    <row r="412" spans="3:10">
      <c r="C412" s="895"/>
      <c r="D412" s="895"/>
      <c r="E412" s="895"/>
      <c r="F412" s="895"/>
      <c r="G412" s="895"/>
      <c r="H412" s="895"/>
    </row>
    <row r="413" spans="3:10">
      <c r="C413" s="895"/>
      <c r="D413" s="895"/>
      <c r="E413" s="895"/>
      <c r="F413" s="895"/>
      <c r="G413" s="895"/>
      <c r="H413" s="895"/>
    </row>
    <row r="414" spans="3:10">
      <c r="C414" s="895"/>
      <c r="D414" s="895"/>
      <c r="E414" s="895"/>
      <c r="F414" s="895"/>
      <c r="G414" s="895"/>
      <c r="H414" s="895"/>
    </row>
    <row r="415" spans="3:10">
      <c r="C415" s="895"/>
      <c r="D415" s="895"/>
      <c r="E415" s="895"/>
      <c r="F415" s="895"/>
      <c r="G415" s="895"/>
      <c r="H415" s="895"/>
    </row>
    <row r="416" spans="3:10">
      <c r="C416" s="895"/>
      <c r="D416" s="895"/>
      <c r="E416" s="895"/>
      <c r="F416" s="895"/>
      <c r="G416" s="895"/>
      <c r="H416" s="895"/>
    </row>
    <row r="417" spans="3:8">
      <c r="C417" s="895"/>
      <c r="D417" s="895"/>
      <c r="E417" s="895"/>
      <c r="F417" s="895"/>
      <c r="G417" s="895"/>
      <c r="H417" s="895"/>
    </row>
    <row r="418" spans="3:8">
      <c r="C418" s="895"/>
      <c r="D418" s="895"/>
      <c r="E418" s="895"/>
      <c r="F418" s="895"/>
      <c r="G418" s="895"/>
      <c r="H418" s="895"/>
    </row>
    <row r="419" spans="3:8">
      <c r="C419" s="895"/>
      <c r="D419" s="895"/>
      <c r="E419" s="895"/>
      <c r="F419" s="895"/>
      <c r="G419" s="895"/>
      <c r="H419" s="895"/>
    </row>
    <row r="420" spans="3:8">
      <c r="C420" s="895"/>
      <c r="D420" s="895"/>
      <c r="E420" s="895"/>
      <c r="F420" s="895"/>
      <c r="G420" s="895"/>
      <c r="H420" s="895"/>
    </row>
    <row r="421" spans="3:8">
      <c r="C421" s="895"/>
      <c r="D421" s="895"/>
      <c r="E421" s="895"/>
      <c r="F421" s="895"/>
      <c r="G421" s="895"/>
      <c r="H421" s="895"/>
    </row>
    <row r="422" spans="3:8">
      <c r="C422" s="895"/>
      <c r="D422" s="895"/>
      <c r="E422" s="895"/>
      <c r="F422" s="895"/>
      <c r="G422" s="895"/>
      <c r="H422" s="895"/>
    </row>
    <row r="423" spans="3:8">
      <c r="C423" s="895"/>
      <c r="D423" s="895"/>
      <c r="E423" s="895"/>
      <c r="F423" s="895"/>
      <c r="G423" s="895"/>
      <c r="H423" s="895"/>
    </row>
    <row r="424" spans="3:8">
      <c r="C424" s="895"/>
      <c r="D424" s="895"/>
      <c r="E424" s="895"/>
      <c r="F424" s="895"/>
      <c r="G424" s="895"/>
      <c r="H424" s="895"/>
    </row>
    <row r="425" spans="3:8">
      <c r="C425" s="895"/>
      <c r="D425" s="895"/>
      <c r="E425" s="895"/>
      <c r="F425" s="895"/>
      <c r="G425" s="895"/>
      <c r="H425" s="895"/>
    </row>
    <row r="426" spans="3:8">
      <c r="C426" s="895"/>
      <c r="D426" s="895"/>
      <c r="E426" s="895"/>
      <c r="F426" s="895"/>
      <c r="G426" s="895"/>
      <c r="H426" s="895"/>
    </row>
    <row r="427" spans="3:8">
      <c r="C427" s="895"/>
      <c r="D427" s="895"/>
      <c r="E427" s="895"/>
      <c r="F427" s="895"/>
      <c r="G427" s="895"/>
      <c r="H427" s="895"/>
    </row>
    <row r="428" spans="3:8">
      <c r="C428" s="895"/>
      <c r="D428" s="895"/>
      <c r="E428" s="895"/>
      <c r="F428" s="895"/>
      <c r="G428" s="895"/>
      <c r="H428" s="895"/>
    </row>
    <row r="429" spans="3:8">
      <c r="C429" s="895"/>
      <c r="D429" s="895"/>
      <c r="E429" s="895"/>
      <c r="F429" s="895"/>
      <c r="G429" s="895"/>
      <c r="H429" s="895"/>
    </row>
    <row r="430" spans="3:8">
      <c r="C430" s="895"/>
      <c r="D430" s="895"/>
      <c r="E430" s="895"/>
      <c r="F430" s="895"/>
      <c r="G430" s="895"/>
      <c r="H430" s="895"/>
    </row>
    <row r="431" spans="3:8">
      <c r="C431" s="895"/>
      <c r="D431" s="895"/>
      <c r="E431" s="895"/>
      <c r="F431" s="895"/>
      <c r="G431" s="895"/>
      <c r="H431" s="895"/>
    </row>
    <row r="432" spans="3:8">
      <c r="C432" s="895"/>
      <c r="D432" s="895"/>
      <c r="E432" s="895"/>
      <c r="F432" s="895"/>
      <c r="G432" s="895"/>
      <c r="H432" s="895"/>
    </row>
    <row r="433" spans="3:8">
      <c r="C433" s="895"/>
      <c r="D433" s="895"/>
      <c r="E433" s="895"/>
      <c r="F433" s="895"/>
      <c r="G433" s="895"/>
      <c r="H433" s="895"/>
    </row>
    <row r="434" spans="3:8">
      <c r="C434" s="895"/>
      <c r="D434" s="895"/>
      <c r="E434" s="895"/>
      <c r="F434" s="895"/>
      <c r="G434" s="895"/>
      <c r="H434" s="895"/>
    </row>
    <row r="435" spans="3:8">
      <c r="C435" s="895"/>
      <c r="D435" s="895"/>
      <c r="E435" s="895"/>
      <c r="F435" s="895"/>
      <c r="G435" s="895"/>
      <c r="H435" s="895"/>
    </row>
    <row r="436" spans="3:8">
      <c r="C436" s="895"/>
      <c r="D436" s="895"/>
      <c r="E436" s="895"/>
      <c r="F436" s="895"/>
      <c r="G436" s="895"/>
      <c r="H436" s="895"/>
    </row>
    <row r="437" spans="3:8">
      <c r="C437" s="895"/>
      <c r="D437" s="895"/>
      <c r="E437" s="895"/>
      <c r="F437" s="895"/>
      <c r="G437" s="895"/>
      <c r="H437" s="895"/>
    </row>
    <row r="438" spans="3:8">
      <c r="C438" s="895"/>
      <c r="D438" s="895"/>
      <c r="E438" s="895"/>
      <c r="F438" s="895"/>
      <c r="G438" s="895"/>
      <c r="H438" s="895"/>
    </row>
    <row r="439" spans="3:8">
      <c r="C439" s="895"/>
      <c r="D439" s="895"/>
      <c r="E439" s="895"/>
      <c r="F439" s="895"/>
      <c r="G439" s="895"/>
      <c r="H439" s="895"/>
    </row>
    <row r="440" spans="3:8">
      <c r="C440" s="895"/>
      <c r="D440" s="895"/>
      <c r="E440" s="895"/>
      <c r="F440" s="895"/>
      <c r="G440" s="895"/>
      <c r="H440" s="895"/>
    </row>
    <row r="441" spans="3:8">
      <c r="C441" s="895"/>
      <c r="D441" s="895"/>
      <c r="E441" s="895"/>
      <c r="F441" s="895"/>
      <c r="G441" s="895"/>
      <c r="H441" s="895"/>
    </row>
    <row r="442" spans="3:8">
      <c r="C442" s="895"/>
      <c r="D442" s="895"/>
      <c r="E442" s="895"/>
      <c r="F442" s="895"/>
      <c r="G442" s="895"/>
      <c r="H442" s="895"/>
    </row>
    <row r="443" spans="3:8">
      <c r="C443" s="895"/>
      <c r="D443" s="895"/>
      <c r="E443" s="895"/>
      <c r="F443" s="895"/>
      <c r="G443" s="895"/>
      <c r="H443" s="895"/>
    </row>
    <row r="445" spans="3:8">
      <c r="C445" s="895"/>
    </row>
    <row r="449" spans="2:6">
      <c r="B449" s="895"/>
      <c r="C449" s="895"/>
      <c r="D449" s="895"/>
      <c r="E449" s="895"/>
      <c r="F449" s="895"/>
    </row>
    <row r="456" spans="2:6">
      <c r="C456" s="895"/>
    </row>
    <row r="457" spans="2:6">
      <c r="C457" s="895"/>
    </row>
    <row r="458" spans="2:6">
      <c r="C458" s="895"/>
    </row>
    <row r="459" spans="2:6">
      <c r="C459" s="895"/>
    </row>
    <row r="460" spans="2:6">
      <c r="C460" s="895"/>
    </row>
    <row r="461" spans="2:6">
      <c r="C461" s="895"/>
    </row>
    <row r="462" spans="2:6">
      <c r="C462" s="895"/>
    </row>
    <row r="463" spans="2:6">
      <c r="C463" s="895"/>
    </row>
    <row r="464" spans="2:6">
      <c r="C464" s="895"/>
    </row>
    <row r="465" spans="3:3">
      <c r="C465" s="895"/>
    </row>
    <row r="466" spans="3:3">
      <c r="C466" s="895"/>
    </row>
    <row r="467" spans="3:3">
      <c r="C467" s="895"/>
    </row>
    <row r="474" spans="3:3">
      <c r="C474" s="895"/>
    </row>
    <row r="475" spans="3:3">
      <c r="C475" s="895"/>
    </row>
    <row r="476" spans="3:3">
      <c r="C476" s="895"/>
    </row>
    <row r="477" spans="3:3">
      <c r="C477" s="895"/>
    </row>
    <row r="478" spans="3:3">
      <c r="C478" s="895"/>
    </row>
    <row r="479" spans="3:3">
      <c r="C479" s="895"/>
    </row>
    <row r="480" spans="3:3">
      <c r="C480" s="895"/>
    </row>
    <row r="481" spans="3:3">
      <c r="C481" s="895"/>
    </row>
    <row r="482" spans="3:3">
      <c r="C482" s="895"/>
    </row>
    <row r="483" spans="3:3">
      <c r="C483" s="895"/>
    </row>
    <row r="484" spans="3:3">
      <c r="C484" s="895"/>
    </row>
    <row r="485" spans="3:3">
      <c r="C485" s="895"/>
    </row>
    <row r="486" spans="3:3">
      <c r="C486" s="895"/>
    </row>
    <row r="487" spans="3:3">
      <c r="C487" s="895"/>
    </row>
    <row r="488" spans="3:3">
      <c r="C488" s="895"/>
    </row>
    <row r="489" spans="3:3">
      <c r="C489" s="895"/>
    </row>
    <row r="490" spans="3:3">
      <c r="C490" s="895"/>
    </row>
    <row r="491" spans="3:3">
      <c r="C491" s="895"/>
    </row>
    <row r="492" spans="3:3">
      <c r="C492" s="895"/>
    </row>
    <row r="493" spans="3:3">
      <c r="C493" s="895"/>
    </row>
    <row r="494" spans="3:3">
      <c r="C494" s="895"/>
    </row>
    <row r="495" spans="3:3">
      <c r="C495" s="895"/>
    </row>
    <row r="496" spans="3:3">
      <c r="C496" s="895"/>
    </row>
    <row r="497" spans="3:3">
      <c r="C497" s="895"/>
    </row>
    <row r="498" spans="3:3">
      <c r="C498" s="895"/>
    </row>
    <row r="499" spans="3:3">
      <c r="C499" s="895"/>
    </row>
    <row r="500" spans="3:3">
      <c r="C500" s="895"/>
    </row>
    <row r="501" spans="3:3">
      <c r="C501" s="895"/>
    </row>
    <row r="502" spans="3:3">
      <c r="C502" s="895"/>
    </row>
    <row r="503" spans="3:3">
      <c r="C503" s="895"/>
    </row>
    <row r="504" spans="3:3">
      <c r="C504" s="895"/>
    </row>
    <row r="505" spans="3:3">
      <c r="C505" s="895"/>
    </row>
  </sheetData>
  <sheetProtection algorithmName="SHA-512" hashValue="idc/DGBc3VZmWxDR/K6Ho9o0smiyUtfHSIFltJauGox89rTL/Kh2WJLrr4YztFwhkaEuzNOEqa1Ms+wzNE4jRw==" saltValue="4dMFbHpuo3Y/t7Xg8oe+pw==" spinCount="100000" sheet="1" objects="1" scenarios="1"/>
  <mergeCells count="209">
    <mergeCell ref="L193:L195"/>
    <mergeCell ref="M193:M195"/>
    <mergeCell ref="N193:Q193"/>
    <mergeCell ref="E194:E195"/>
    <mergeCell ref="F194:F195"/>
    <mergeCell ref="N194:N195"/>
    <mergeCell ref="O194:Q194"/>
    <mergeCell ref="H176:H177"/>
    <mergeCell ref="I176:K176"/>
    <mergeCell ref="H193:H195"/>
    <mergeCell ref="I193:I195"/>
    <mergeCell ref="J193:J195"/>
    <mergeCell ref="K193:K195"/>
    <mergeCell ref="A176:A177"/>
    <mergeCell ref="B176:B177"/>
    <mergeCell ref="C176:D176"/>
    <mergeCell ref="E176:G176"/>
    <mergeCell ref="A191:G191"/>
    <mergeCell ref="A193:A195"/>
    <mergeCell ref="B193:B195"/>
    <mergeCell ref="C193:C195"/>
    <mergeCell ref="D193:D195"/>
    <mergeCell ref="E193:F193"/>
    <mergeCell ref="G193:G195"/>
    <mergeCell ref="A125:B125"/>
    <mergeCell ref="A126:B126"/>
    <mergeCell ref="A127:B127"/>
    <mergeCell ref="A128:B128"/>
    <mergeCell ref="C109:C110"/>
    <mergeCell ref="D109:D110"/>
    <mergeCell ref="E109:E110"/>
    <mergeCell ref="A136:B136"/>
    <mergeCell ref="A137:B137"/>
    <mergeCell ref="A134:A135"/>
    <mergeCell ref="B134:B135"/>
    <mergeCell ref="F109:G109"/>
    <mergeCell ref="A123:B124"/>
    <mergeCell ref="C123:C124"/>
    <mergeCell ref="D123:D124"/>
    <mergeCell ref="E123:G123"/>
    <mergeCell ref="A101:A102"/>
    <mergeCell ref="A103:A104"/>
    <mergeCell ref="A107:B107"/>
    <mergeCell ref="A109:A110"/>
    <mergeCell ref="B109:B110"/>
    <mergeCell ref="M94:V94"/>
    <mergeCell ref="M95:S95"/>
    <mergeCell ref="T95:V95"/>
    <mergeCell ref="M96:N96"/>
    <mergeCell ref="O96:P96"/>
    <mergeCell ref="Q96:S96"/>
    <mergeCell ref="T96:T98"/>
    <mergeCell ref="U96:U98"/>
    <mergeCell ref="V96:V98"/>
    <mergeCell ref="M97:M98"/>
    <mergeCell ref="N97:N98"/>
    <mergeCell ref="O97:O98"/>
    <mergeCell ref="P97:P98"/>
    <mergeCell ref="Q97:Q98"/>
    <mergeCell ref="R97:S97"/>
    <mergeCell ref="H94:H98"/>
    <mergeCell ref="I94:I98"/>
    <mergeCell ref="J94:J98"/>
    <mergeCell ref="K94:K98"/>
    <mergeCell ref="L94:L98"/>
    <mergeCell ref="C94:C98"/>
    <mergeCell ref="D94:D98"/>
    <mergeCell ref="E94:E98"/>
    <mergeCell ref="F94:F98"/>
    <mergeCell ref="G94:G98"/>
    <mergeCell ref="A87:B87"/>
    <mergeCell ref="A88:B88"/>
    <mergeCell ref="A89:B89"/>
    <mergeCell ref="A94:A98"/>
    <mergeCell ref="B94:B98"/>
    <mergeCell ref="A75:B75"/>
    <mergeCell ref="A76:A77"/>
    <mergeCell ref="A78:A79"/>
    <mergeCell ref="A80:A81"/>
    <mergeCell ref="A86:B86"/>
    <mergeCell ref="N72:N74"/>
    <mergeCell ref="E73:E74"/>
    <mergeCell ref="F73:F74"/>
    <mergeCell ref="G73:G74"/>
    <mergeCell ref="H73:H74"/>
    <mergeCell ref="I73:I74"/>
    <mergeCell ref="J73:J74"/>
    <mergeCell ref="K73:K74"/>
    <mergeCell ref="L73:M73"/>
    <mergeCell ref="K62:K63"/>
    <mergeCell ref="L62:M62"/>
    <mergeCell ref="A72:B74"/>
    <mergeCell ref="C72:C74"/>
    <mergeCell ref="D72:D74"/>
    <mergeCell ref="E72:M72"/>
    <mergeCell ref="O51:O52"/>
    <mergeCell ref="P51:P52"/>
    <mergeCell ref="Q51:Q52"/>
    <mergeCell ref="A61:A63"/>
    <mergeCell ref="B61:B63"/>
    <mergeCell ref="C61:C63"/>
    <mergeCell ref="D61:D63"/>
    <mergeCell ref="E61:M61"/>
    <mergeCell ref="N61:N62"/>
    <mergeCell ref="O61:O62"/>
    <mergeCell ref="E62:E63"/>
    <mergeCell ref="F62:F63"/>
    <mergeCell ref="G62:G63"/>
    <mergeCell ref="H62:H63"/>
    <mergeCell ref="I62:I63"/>
    <mergeCell ref="J62:J63"/>
    <mergeCell ref="J51:J52"/>
    <mergeCell ref="K51:K52"/>
    <mergeCell ref="L51:L52"/>
    <mergeCell ref="M51:M52"/>
    <mergeCell ref="N51:N52"/>
    <mergeCell ref="E51:E52"/>
    <mergeCell ref="F51:F52"/>
    <mergeCell ref="G51:G52"/>
    <mergeCell ref="H51:H52"/>
    <mergeCell ref="I51:I52"/>
    <mergeCell ref="A49:A52"/>
    <mergeCell ref="B49:E49"/>
    <mergeCell ref="F49:I49"/>
    <mergeCell ref="J49:M49"/>
    <mergeCell ref="N49:Q49"/>
    <mergeCell ref="B50:C50"/>
    <mergeCell ref="D50:E50"/>
    <mergeCell ref="F50:G50"/>
    <mergeCell ref="H50:I50"/>
    <mergeCell ref="J50:K50"/>
    <mergeCell ref="L50:M50"/>
    <mergeCell ref="N50:O50"/>
    <mergeCell ref="P50:Q50"/>
    <mergeCell ref="B51:B52"/>
    <mergeCell ref="C51:C52"/>
    <mergeCell ref="D51:D52"/>
    <mergeCell ref="U16:U18"/>
    <mergeCell ref="V16:V18"/>
    <mergeCell ref="I16:I17"/>
    <mergeCell ref="J16:J18"/>
    <mergeCell ref="K16:K18"/>
    <mergeCell ref="L16:L18"/>
    <mergeCell ref="M16:M18"/>
    <mergeCell ref="A28:A32"/>
    <mergeCell ref="B28:L28"/>
    <mergeCell ref="B29:B31"/>
    <mergeCell ref="C29:C30"/>
    <mergeCell ref="D29:G29"/>
    <mergeCell ref="H29:L29"/>
    <mergeCell ref="D30:D32"/>
    <mergeCell ref="E30:G30"/>
    <mergeCell ref="H30:H31"/>
    <mergeCell ref="I30:I32"/>
    <mergeCell ref="J30:J32"/>
    <mergeCell ref="K30:K32"/>
    <mergeCell ref="L30:L32"/>
    <mergeCell ref="C31:C32"/>
    <mergeCell ref="E31:E32"/>
    <mergeCell ref="F31:G31"/>
    <mergeCell ref="D17:D18"/>
    <mergeCell ref="F17:F18"/>
    <mergeCell ref="G17:H17"/>
    <mergeCell ref="O17:O18"/>
    <mergeCell ref="Q17:Q18"/>
    <mergeCell ref="R17:S17"/>
    <mergeCell ref="P16:P18"/>
    <mergeCell ref="Q16:S16"/>
    <mergeCell ref="T16:T17"/>
    <mergeCell ref="A132:B133"/>
    <mergeCell ref="C132:C135"/>
    <mergeCell ref="D132:D135"/>
    <mergeCell ref="Q132:T132"/>
    <mergeCell ref="A13:A18"/>
    <mergeCell ref="B13:M13"/>
    <mergeCell ref="N13:X13"/>
    <mergeCell ref="B14:B17"/>
    <mergeCell ref="C14:M14"/>
    <mergeCell ref="N14:X14"/>
    <mergeCell ref="C15:C17"/>
    <mergeCell ref="D15:D16"/>
    <mergeCell ref="E15:H15"/>
    <mergeCell ref="I15:M15"/>
    <mergeCell ref="N15:N17"/>
    <mergeCell ref="O15:O16"/>
    <mergeCell ref="P15:S15"/>
    <mergeCell ref="T15:X15"/>
    <mergeCell ref="E16:E18"/>
    <mergeCell ref="F16:H16"/>
    <mergeCell ref="U132:U135"/>
    <mergeCell ref="E133:F134"/>
    <mergeCell ref="W16:W18"/>
    <mergeCell ref="X16:X18"/>
    <mergeCell ref="P132:P135"/>
    <mergeCell ref="T133:T135"/>
    <mergeCell ref="Q133:Q135"/>
    <mergeCell ref="R133:R135"/>
    <mergeCell ref="S133:S135"/>
    <mergeCell ref="G133:G135"/>
    <mergeCell ref="H133:H135"/>
    <mergeCell ref="I133:I135"/>
    <mergeCell ref="J133:J135"/>
    <mergeCell ref="K133:K135"/>
    <mergeCell ref="L133:N133"/>
    <mergeCell ref="O133:O135"/>
    <mergeCell ref="E132:G132"/>
    <mergeCell ref="H132:O132"/>
    <mergeCell ref="L134:L135"/>
    <mergeCell ref="M134:N134"/>
  </mergeCells>
  <dataValidations count="6">
    <dataValidation type="list" allowBlank="1" showInputMessage="1" showErrorMessage="1" sqref="D138">
      <formula1>IF(A138&lt;&gt;"",Tip_clinic)</formula1>
    </dataValidation>
    <dataValidation type="list" allowBlank="1" showInputMessage="1" showErrorMessage="1" sqref="C138:C139">
      <formula1>IF(A138&lt;&gt;"",Tip_sectie)</formula1>
    </dataValidation>
    <dataValidation type="list" allowBlank="1" showInputMessage="1" showErrorMessage="1" sqref="D139:D172">
      <formula1>Tip_clinic</formula1>
    </dataValidation>
    <dataValidation type="list" allowBlank="1" showInputMessage="1" showErrorMessage="1" sqref="C140:C172">
      <formula1>Tip_sectie</formula1>
    </dataValidation>
    <dataValidation type="list" allowBlank="1" showInputMessage="1" showErrorMessage="1" sqref="A138:A172">
      <formula1>Sectii</formula1>
    </dataValidation>
    <dataValidation type="list" allowBlank="1" showInputMessage="1" showErrorMessage="1" sqref="B138:B172">
      <formula1>INDIRECT(A138)</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V505"/>
  <sheetViews>
    <sheetView topLeftCell="A4" workbookViewId="0">
      <selection activeCell="I18" sqref="I18 K18:P18 C26:F26 B27 A35 D43:Q43 R44:S51 C43:C51 F52:F59"/>
    </sheetView>
  </sheetViews>
  <sheetFormatPr defaultColWidth="9.109375" defaultRowHeight="13.8"/>
  <cols>
    <col min="1" max="1" width="17.6640625" style="27" customWidth="1"/>
    <col min="2" max="2" width="20.6640625" style="27" customWidth="1"/>
    <col min="3" max="3" width="10.44140625" style="27" customWidth="1"/>
    <col min="4" max="4" width="17.6640625" style="27" customWidth="1"/>
    <col min="5" max="5" width="20.6640625" style="27" customWidth="1"/>
    <col min="6" max="12" width="10.44140625" style="27" customWidth="1"/>
    <col min="13" max="14" width="10.88671875" style="27" customWidth="1"/>
    <col min="15" max="15" width="9.33203125" style="27" customWidth="1"/>
    <col min="16" max="16" width="10.88671875" style="27" customWidth="1"/>
    <col min="17" max="16384" width="9.109375" style="27"/>
  </cols>
  <sheetData>
    <row r="1" spans="1:16">
      <c r="A1" s="26"/>
      <c r="F1" s="2"/>
      <c r="G1" s="2"/>
      <c r="P1" s="21"/>
    </row>
    <row r="2" spans="1:16">
      <c r="F2" s="2"/>
    </row>
    <row r="6" spans="1:16">
      <c r="A6" s="27" t="s">
        <v>38</v>
      </c>
    </row>
    <row r="7" spans="1:16">
      <c r="A7" s="568" t="s">
        <v>1600</v>
      </c>
      <c r="B7" s="568"/>
      <c r="C7" s="568"/>
      <c r="D7" s="568"/>
      <c r="E7" s="568"/>
      <c r="F7" s="568"/>
    </row>
    <row r="9" spans="1:16">
      <c r="A9" s="567"/>
    </row>
    <row r="10" spans="1:16">
      <c r="A10" s="567"/>
    </row>
    <row r="11" spans="1:16">
      <c r="A11" s="10" t="s">
        <v>1599</v>
      </c>
    </row>
    <row r="13" spans="1:16" ht="15" customHeight="1">
      <c r="A13" s="1247" t="s">
        <v>124</v>
      </c>
      <c r="B13" s="1250" t="s">
        <v>126</v>
      </c>
      <c r="C13" s="1251"/>
      <c r="D13" s="1252"/>
      <c r="E13" s="1250" t="s">
        <v>127</v>
      </c>
      <c r="F13" s="1251"/>
      <c r="G13" s="1251"/>
      <c r="H13" s="1251"/>
      <c r="I13" s="1252"/>
      <c r="J13" s="1247" t="s">
        <v>128</v>
      </c>
      <c r="K13" s="9" t="s">
        <v>129</v>
      </c>
      <c r="L13" s="565"/>
      <c r="M13" s="565"/>
      <c r="N13" s="24"/>
    </row>
    <row r="14" spans="1:16" ht="15" customHeight="1">
      <c r="A14" s="1248"/>
      <c r="B14" s="1259" t="s">
        <v>131</v>
      </c>
      <c r="C14" s="1260"/>
      <c r="D14" s="1247" t="s">
        <v>132</v>
      </c>
      <c r="E14" s="1247" t="s">
        <v>115</v>
      </c>
      <c r="F14" s="1247" t="s">
        <v>116</v>
      </c>
      <c r="G14" s="1250" t="s">
        <v>117</v>
      </c>
      <c r="H14" s="1252"/>
      <c r="I14" s="1247" t="s">
        <v>118</v>
      </c>
      <c r="J14" s="1248"/>
      <c r="K14" s="1247" t="s">
        <v>119</v>
      </c>
      <c r="L14" s="1247" t="s">
        <v>120</v>
      </c>
      <c r="M14" s="1247" t="s">
        <v>135</v>
      </c>
      <c r="N14" s="1247" t="s">
        <v>136</v>
      </c>
    </row>
    <row r="15" spans="1:16">
      <c r="A15" s="1248"/>
      <c r="B15" s="1261"/>
      <c r="C15" s="1262"/>
      <c r="D15" s="1248"/>
      <c r="E15" s="1248"/>
      <c r="F15" s="1248"/>
      <c r="G15" s="1247" t="s">
        <v>1</v>
      </c>
      <c r="H15" s="9" t="s">
        <v>37</v>
      </c>
      <c r="I15" s="1248"/>
      <c r="J15" s="1248"/>
      <c r="K15" s="1248"/>
      <c r="L15" s="1248"/>
      <c r="M15" s="1248"/>
      <c r="N15" s="1248"/>
    </row>
    <row r="16" spans="1:16">
      <c r="A16" s="1249"/>
      <c r="B16" s="4" t="s">
        <v>20</v>
      </c>
      <c r="C16" s="4" t="s">
        <v>21</v>
      </c>
      <c r="D16" s="1249"/>
      <c r="E16" s="1249"/>
      <c r="F16" s="1249"/>
      <c r="G16" s="1249"/>
      <c r="H16" s="48" t="s">
        <v>138</v>
      </c>
      <c r="I16" s="1249"/>
      <c r="J16" s="1249"/>
      <c r="K16" s="1249"/>
      <c r="L16" s="1249"/>
      <c r="M16" s="1249"/>
      <c r="N16" s="1249"/>
    </row>
    <row r="17" spans="1:16">
      <c r="A17" s="9" t="s">
        <v>2</v>
      </c>
      <c r="B17" s="23">
        <v>1</v>
      </c>
      <c r="C17" s="23">
        <v>2</v>
      </c>
      <c r="D17" s="23">
        <v>3</v>
      </c>
      <c r="E17" s="23">
        <v>4</v>
      </c>
      <c r="F17" s="23">
        <v>5</v>
      </c>
      <c r="G17" s="23">
        <v>6</v>
      </c>
      <c r="H17" s="23">
        <v>7</v>
      </c>
      <c r="I17" s="23">
        <v>8</v>
      </c>
      <c r="J17" s="23">
        <v>9</v>
      </c>
      <c r="K17" s="23">
        <v>10</v>
      </c>
      <c r="L17" s="23">
        <v>11</v>
      </c>
      <c r="M17" s="23">
        <v>12</v>
      </c>
      <c r="N17" s="23">
        <v>13</v>
      </c>
    </row>
    <row r="18" spans="1:16">
      <c r="A18" s="9" t="s">
        <v>1</v>
      </c>
      <c r="B18" s="3">
        <v>0</v>
      </c>
      <c r="C18" s="3">
        <v>0</v>
      </c>
      <c r="D18" s="3">
        <v>0</v>
      </c>
      <c r="E18" s="3">
        <v>0</v>
      </c>
      <c r="F18" s="3">
        <v>0</v>
      </c>
      <c r="G18" s="3">
        <v>0</v>
      </c>
      <c r="H18" s="3">
        <v>0</v>
      </c>
      <c r="I18" s="810">
        <f>+E18+F18-G18</f>
        <v>0</v>
      </c>
      <c r="J18" s="3">
        <v>0</v>
      </c>
      <c r="K18" s="802">
        <f>IF(D18=0,0,+J18/D18)</f>
        <v>0</v>
      </c>
      <c r="L18" s="802">
        <f>IF(SUM(E18:F18)=0,0,+J18/SUM(E18:F18))</f>
        <v>0</v>
      </c>
      <c r="M18" s="802">
        <f>IF(G18=0,0,+H18*100/G18)</f>
        <v>0</v>
      </c>
      <c r="N18" s="802">
        <f>IF(D18=0,0,SUM(E18:F18)/D18)</f>
        <v>0</v>
      </c>
      <c r="O18" s="801" t="str">
        <f>IF(OR(G18&gt;(H18),(AND(G18=0,H18=0))),"OK","Err")</f>
        <v>OK</v>
      </c>
      <c r="P18" s="801" t="str">
        <f>IF(I18&gt;=(0),"OK","Err")</f>
        <v>OK</v>
      </c>
    </row>
    <row r="19" spans="1:16">
      <c r="F19" s="36"/>
    </row>
    <row r="20" spans="1:16">
      <c r="A20" s="10" t="s">
        <v>1598</v>
      </c>
    </row>
    <row r="22" spans="1:16" ht="15.75" customHeight="1">
      <c r="A22" s="1247" t="s">
        <v>1597</v>
      </c>
      <c r="B22" s="566" t="s">
        <v>37</v>
      </c>
      <c r="C22" s="1253" t="s">
        <v>1596</v>
      </c>
      <c r="D22" s="1254"/>
      <c r="E22" s="1253" t="s">
        <v>1595</v>
      </c>
      <c r="F22" s="1254"/>
      <c r="G22" s="34"/>
    </row>
    <row r="23" spans="1:16">
      <c r="A23" s="1248"/>
      <c r="B23" s="1282" t="s">
        <v>1594</v>
      </c>
      <c r="C23" s="1255"/>
      <c r="D23" s="1256"/>
      <c r="E23" s="1255"/>
      <c r="F23" s="1256"/>
      <c r="G23" s="34"/>
    </row>
    <row r="24" spans="1:16">
      <c r="A24" s="1249"/>
      <c r="B24" s="1283"/>
      <c r="C24" s="23" t="s">
        <v>1593</v>
      </c>
      <c r="D24" s="23" t="s">
        <v>1592</v>
      </c>
      <c r="E24" s="23" t="s">
        <v>1593</v>
      </c>
      <c r="F24" s="23" t="s">
        <v>1592</v>
      </c>
      <c r="G24" s="34"/>
    </row>
    <row r="25" spans="1:16">
      <c r="A25" s="23">
        <v>1</v>
      </c>
      <c r="B25" s="23">
        <v>2</v>
      </c>
      <c r="C25" s="23">
        <v>3</v>
      </c>
      <c r="D25" s="23">
        <v>4</v>
      </c>
      <c r="E25" s="23">
        <v>5</v>
      </c>
      <c r="F25" s="23">
        <v>6</v>
      </c>
      <c r="G25" s="34"/>
    </row>
    <row r="26" spans="1:16">
      <c r="A26" s="511">
        <v>0</v>
      </c>
      <c r="B26" s="511">
        <v>0</v>
      </c>
      <c r="C26" s="802">
        <f>IF(D18=0,0,+A26/D18)</f>
        <v>0</v>
      </c>
      <c r="D26" s="802">
        <f>IF((+E18+F18)=0,0,+A26/(+E18+F18))</f>
        <v>0</v>
      </c>
      <c r="E26" s="802">
        <f>IF(D18=0,0,+B26/D18)</f>
        <v>0</v>
      </c>
      <c r="F26" s="802">
        <f>IF((+E18+F18)=0,0,+B26/(+E18+F18))</f>
        <v>0</v>
      </c>
      <c r="G26" s="34"/>
    </row>
    <row r="27" spans="1:16">
      <c r="B27" s="801" t="str">
        <f>IF(OR(A26&gt;(B26),(AND(A26=0,B26=0))),"OK","Err")</f>
        <v>OK</v>
      </c>
    </row>
    <row r="29" spans="1:16">
      <c r="A29" s="12" t="s">
        <v>1591</v>
      </c>
    </row>
    <row r="30" spans="1:16">
      <c r="A30" s="515" t="s">
        <v>1590</v>
      </c>
    </row>
    <row r="32" spans="1:16">
      <c r="A32" s="1247" t="s">
        <v>1</v>
      </c>
      <c r="B32" s="1314" t="s">
        <v>37</v>
      </c>
      <c r="C32" s="1327"/>
      <c r="D32" s="1315"/>
    </row>
    <row r="33" spans="1:20" ht="41.4">
      <c r="A33" s="1249"/>
      <c r="B33" s="4" t="s">
        <v>23</v>
      </c>
      <c r="C33" s="4" t="s">
        <v>1589</v>
      </c>
      <c r="D33" s="4" t="s">
        <v>1588</v>
      </c>
    </row>
    <row r="34" spans="1:20">
      <c r="A34" s="4">
        <v>1</v>
      </c>
      <c r="B34" s="4">
        <v>2</v>
      </c>
      <c r="C34" s="4">
        <v>3</v>
      </c>
      <c r="D34" s="4">
        <v>4</v>
      </c>
    </row>
    <row r="35" spans="1:20">
      <c r="A35" s="810">
        <f>SUM(B35:D35)</f>
        <v>0</v>
      </c>
      <c r="B35" s="3">
        <v>0</v>
      </c>
      <c r="C35" s="3">
        <v>0</v>
      </c>
      <c r="D35" s="3">
        <v>0</v>
      </c>
    </row>
    <row r="37" spans="1:20" s="12" customFormat="1">
      <c r="A37" s="12" t="s">
        <v>1587</v>
      </c>
    </row>
    <row r="38" spans="1:20">
      <c r="A38" s="12"/>
    </row>
    <row r="39" spans="1:20" ht="15" customHeight="1">
      <c r="A39" s="1247"/>
      <c r="B39" s="1328" t="s">
        <v>1586</v>
      </c>
      <c r="C39" s="1247" t="s">
        <v>1</v>
      </c>
      <c r="D39" s="1247" t="s">
        <v>156</v>
      </c>
      <c r="E39" s="1250" t="s">
        <v>157</v>
      </c>
      <c r="F39" s="1252"/>
      <c r="G39" s="1247" t="s">
        <v>158</v>
      </c>
      <c r="H39" s="1247" t="s">
        <v>159</v>
      </c>
      <c r="I39" s="1247" t="s">
        <v>160</v>
      </c>
      <c r="J39" s="1247" t="s">
        <v>161</v>
      </c>
      <c r="K39" s="1247" t="s">
        <v>1585</v>
      </c>
      <c r="L39" s="1247" t="s">
        <v>163</v>
      </c>
      <c r="M39" s="1269" t="s">
        <v>164</v>
      </c>
      <c r="N39" s="1272" t="s">
        <v>165</v>
      </c>
      <c r="O39" s="1251"/>
      <c r="P39" s="1251"/>
      <c r="Q39" s="1252"/>
    </row>
    <row r="40" spans="1:20" ht="15" customHeight="1">
      <c r="A40" s="1248"/>
      <c r="B40" s="1329"/>
      <c r="C40" s="1248"/>
      <c r="D40" s="1248"/>
      <c r="E40" s="1247" t="s">
        <v>1</v>
      </c>
      <c r="F40" s="1247" t="s">
        <v>261</v>
      </c>
      <c r="G40" s="1248"/>
      <c r="H40" s="1248"/>
      <c r="I40" s="1248"/>
      <c r="J40" s="1248"/>
      <c r="K40" s="1248"/>
      <c r="L40" s="1248"/>
      <c r="M40" s="1323"/>
      <c r="N40" s="1325" t="s">
        <v>1</v>
      </c>
      <c r="O40" s="1250" t="s">
        <v>37</v>
      </c>
      <c r="P40" s="1251"/>
      <c r="Q40" s="1252"/>
    </row>
    <row r="41" spans="1:20" ht="82.8">
      <c r="A41" s="1249"/>
      <c r="B41" s="1330"/>
      <c r="C41" s="1249"/>
      <c r="D41" s="1249"/>
      <c r="E41" s="1249"/>
      <c r="F41" s="1249"/>
      <c r="G41" s="1249"/>
      <c r="H41" s="1249"/>
      <c r="I41" s="1249"/>
      <c r="J41" s="1249"/>
      <c r="K41" s="1249"/>
      <c r="L41" s="1249"/>
      <c r="M41" s="1324"/>
      <c r="N41" s="1326"/>
      <c r="O41" s="4" t="s">
        <v>217</v>
      </c>
      <c r="P41" s="4" t="s">
        <v>166</v>
      </c>
      <c r="Q41" s="4" t="s">
        <v>167</v>
      </c>
    </row>
    <row r="42" spans="1:20">
      <c r="A42" s="4" t="s">
        <v>2</v>
      </c>
      <c r="B42" s="4" t="s">
        <v>3</v>
      </c>
      <c r="C42" s="4">
        <v>1</v>
      </c>
      <c r="D42" s="4">
        <v>2</v>
      </c>
      <c r="E42" s="4">
        <v>3</v>
      </c>
      <c r="F42" s="4">
        <v>4</v>
      </c>
      <c r="G42" s="4">
        <v>5</v>
      </c>
      <c r="H42" s="4">
        <v>6</v>
      </c>
      <c r="I42" s="4">
        <v>7</v>
      </c>
      <c r="J42" s="4">
        <v>8</v>
      </c>
      <c r="K42" s="4">
        <v>9</v>
      </c>
      <c r="L42" s="4">
        <v>10</v>
      </c>
      <c r="M42" s="53">
        <v>11</v>
      </c>
      <c r="N42" s="24">
        <v>12</v>
      </c>
      <c r="O42" s="4">
        <v>13</v>
      </c>
      <c r="P42" s="4">
        <v>14</v>
      </c>
      <c r="Q42" s="4">
        <v>15</v>
      </c>
    </row>
    <row r="43" spans="1:20">
      <c r="A43" s="13" t="s">
        <v>1</v>
      </c>
      <c r="B43" s="4">
        <v>1</v>
      </c>
      <c r="C43" s="810">
        <f t="shared" ref="C43:Q43" si="0">SUM(C44:C51)</f>
        <v>0</v>
      </c>
      <c r="D43" s="810">
        <f t="shared" si="0"/>
        <v>0</v>
      </c>
      <c r="E43" s="810">
        <f t="shared" si="0"/>
        <v>0</v>
      </c>
      <c r="F43" s="810">
        <f t="shared" si="0"/>
        <v>0</v>
      </c>
      <c r="G43" s="810">
        <f t="shared" si="0"/>
        <v>0</v>
      </c>
      <c r="H43" s="810">
        <f t="shared" si="0"/>
        <v>0</v>
      </c>
      <c r="I43" s="810">
        <f t="shared" si="0"/>
        <v>0</v>
      </c>
      <c r="J43" s="810">
        <f t="shared" si="0"/>
        <v>0</v>
      </c>
      <c r="K43" s="810">
        <f t="shared" si="0"/>
        <v>0</v>
      </c>
      <c r="L43" s="810">
        <f t="shared" si="0"/>
        <v>0</v>
      </c>
      <c r="M43" s="810">
        <f t="shared" si="0"/>
        <v>0</v>
      </c>
      <c r="N43" s="810">
        <f t="shared" si="0"/>
        <v>0</v>
      </c>
      <c r="O43" s="810">
        <f t="shared" si="0"/>
        <v>0</v>
      </c>
      <c r="P43" s="810">
        <f t="shared" si="0"/>
        <v>0</v>
      </c>
      <c r="Q43" s="810">
        <f t="shared" si="0"/>
        <v>0</v>
      </c>
    </row>
    <row r="44" spans="1:20">
      <c r="A44" s="13" t="s">
        <v>29</v>
      </c>
      <c r="B44" s="4">
        <v>2</v>
      </c>
      <c r="C44" s="810">
        <f t="shared" ref="C44:C51" si="1">+D44+E44+SUM(G44:M44)</f>
        <v>0</v>
      </c>
      <c r="D44" s="3">
        <v>0</v>
      </c>
      <c r="E44" s="3">
        <v>0</v>
      </c>
      <c r="F44" s="3">
        <v>0</v>
      </c>
      <c r="G44" s="3">
        <v>0</v>
      </c>
      <c r="H44" s="3">
        <v>0</v>
      </c>
      <c r="I44" s="3">
        <v>0</v>
      </c>
      <c r="J44" s="3">
        <v>0</v>
      </c>
      <c r="K44" s="3">
        <v>0</v>
      </c>
      <c r="L44" s="3">
        <v>0</v>
      </c>
      <c r="M44" s="54">
        <v>0</v>
      </c>
      <c r="N44" s="14">
        <v>0</v>
      </c>
      <c r="O44" s="3">
        <v>0</v>
      </c>
      <c r="P44" s="3">
        <v>0</v>
      </c>
      <c r="Q44" s="3">
        <v>0</v>
      </c>
      <c r="R44" s="801" t="str">
        <f t="shared" ref="R44:S51" si="2">IF(OR(N44&gt;(O44),(AND(N44=0,O44=0))),"OK","Err")</f>
        <v>OK</v>
      </c>
      <c r="S44" s="801" t="str">
        <f t="shared" si="2"/>
        <v>OK</v>
      </c>
      <c r="T44" s="36"/>
    </row>
    <row r="45" spans="1:20">
      <c r="A45" s="13" t="s">
        <v>168</v>
      </c>
      <c r="B45" s="4">
        <v>3</v>
      </c>
      <c r="C45" s="810">
        <f t="shared" si="1"/>
        <v>0</v>
      </c>
      <c r="D45" s="3">
        <v>0</v>
      </c>
      <c r="E45" s="3">
        <v>0</v>
      </c>
      <c r="F45" s="3">
        <v>0</v>
      </c>
      <c r="G45" s="3">
        <v>0</v>
      </c>
      <c r="H45" s="3">
        <v>0</v>
      </c>
      <c r="I45" s="3">
        <v>0</v>
      </c>
      <c r="J45" s="3">
        <v>0</v>
      </c>
      <c r="K45" s="3">
        <v>0</v>
      </c>
      <c r="L45" s="3">
        <v>0</v>
      </c>
      <c r="M45" s="54">
        <v>0</v>
      </c>
      <c r="N45" s="14">
        <v>0</v>
      </c>
      <c r="O45" s="3">
        <v>0</v>
      </c>
      <c r="P45" s="3">
        <v>0</v>
      </c>
      <c r="Q45" s="3">
        <v>0</v>
      </c>
      <c r="R45" s="801" t="str">
        <f t="shared" si="2"/>
        <v>OK</v>
      </c>
      <c r="S45" s="801" t="str">
        <f t="shared" si="2"/>
        <v>OK</v>
      </c>
    </row>
    <row r="46" spans="1:20">
      <c r="A46" s="13" t="s">
        <v>169</v>
      </c>
      <c r="B46" s="4">
        <v>4</v>
      </c>
      <c r="C46" s="810">
        <f t="shared" si="1"/>
        <v>0</v>
      </c>
      <c r="D46" s="3">
        <v>0</v>
      </c>
      <c r="E46" s="3">
        <v>0</v>
      </c>
      <c r="F46" s="3">
        <v>0</v>
      </c>
      <c r="G46" s="3">
        <v>0</v>
      </c>
      <c r="H46" s="3">
        <v>0</v>
      </c>
      <c r="I46" s="3">
        <v>0</v>
      </c>
      <c r="J46" s="3">
        <v>0</v>
      </c>
      <c r="K46" s="3">
        <v>0</v>
      </c>
      <c r="L46" s="3">
        <v>0</v>
      </c>
      <c r="M46" s="54">
        <v>0</v>
      </c>
      <c r="N46" s="14">
        <v>0</v>
      </c>
      <c r="O46" s="3">
        <v>0</v>
      </c>
      <c r="P46" s="3">
        <v>0</v>
      </c>
      <c r="Q46" s="3">
        <v>0</v>
      </c>
      <c r="R46" s="801" t="str">
        <f t="shared" si="2"/>
        <v>OK</v>
      </c>
      <c r="S46" s="801" t="str">
        <f t="shared" si="2"/>
        <v>OK</v>
      </c>
    </row>
    <row r="47" spans="1:20">
      <c r="A47" s="13" t="s">
        <v>170</v>
      </c>
      <c r="B47" s="4">
        <v>5</v>
      </c>
      <c r="C47" s="810">
        <f t="shared" si="1"/>
        <v>0</v>
      </c>
      <c r="D47" s="3">
        <v>0</v>
      </c>
      <c r="E47" s="3">
        <v>0</v>
      </c>
      <c r="F47" s="3">
        <v>0</v>
      </c>
      <c r="G47" s="3">
        <v>0</v>
      </c>
      <c r="H47" s="3">
        <v>0</v>
      </c>
      <c r="I47" s="3">
        <v>0</v>
      </c>
      <c r="J47" s="3">
        <v>0</v>
      </c>
      <c r="K47" s="3">
        <v>0</v>
      </c>
      <c r="L47" s="3">
        <v>0</v>
      </c>
      <c r="M47" s="54">
        <v>0</v>
      </c>
      <c r="N47" s="14">
        <v>0</v>
      </c>
      <c r="O47" s="3">
        <v>0</v>
      </c>
      <c r="P47" s="3">
        <v>0</v>
      </c>
      <c r="Q47" s="3">
        <v>0</v>
      </c>
      <c r="R47" s="801" t="str">
        <f t="shared" si="2"/>
        <v>OK</v>
      </c>
      <c r="S47" s="801" t="str">
        <f t="shared" si="2"/>
        <v>OK</v>
      </c>
    </row>
    <row r="48" spans="1:20">
      <c r="A48" s="13" t="s">
        <v>44</v>
      </c>
      <c r="B48" s="4">
        <v>6</v>
      </c>
      <c r="C48" s="810">
        <f t="shared" si="1"/>
        <v>0</v>
      </c>
      <c r="D48" s="3">
        <v>0</v>
      </c>
      <c r="E48" s="3">
        <v>0</v>
      </c>
      <c r="F48" s="3">
        <v>0</v>
      </c>
      <c r="G48" s="3">
        <v>0</v>
      </c>
      <c r="H48" s="3">
        <v>0</v>
      </c>
      <c r="I48" s="3">
        <v>0</v>
      </c>
      <c r="J48" s="3">
        <v>0</v>
      </c>
      <c r="K48" s="3">
        <v>0</v>
      </c>
      <c r="L48" s="3">
        <v>0</v>
      </c>
      <c r="M48" s="54">
        <v>0</v>
      </c>
      <c r="N48" s="14">
        <v>0</v>
      </c>
      <c r="O48" s="3">
        <v>0</v>
      </c>
      <c r="P48" s="3">
        <v>0</v>
      </c>
      <c r="Q48" s="3">
        <v>0</v>
      </c>
      <c r="R48" s="801" t="str">
        <f t="shared" si="2"/>
        <v>OK</v>
      </c>
      <c r="S48" s="801" t="str">
        <f t="shared" si="2"/>
        <v>OK</v>
      </c>
    </row>
    <row r="49" spans="1:19">
      <c r="A49" s="13" t="s">
        <v>140</v>
      </c>
      <c r="B49" s="4">
        <v>7</v>
      </c>
      <c r="C49" s="810">
        <f t="shared" si="1"/>
        <v>0</v>
      </c>
      <c r="D49" s="3">
        <v>0</v>
      </c>
      <c r="E49" s="3">
        <v>0</v>
      </c>
      <c r="F49" s="3">
        <v>0</v>
      </c>
      <c r="G49" s="3">
        <v>0</v>
      </c>
      <c r="H49" s="3">
        <v>0</v>
      </c>
      <c r="I49" s="3">
        <v>0</v>
      </c>
      <c r="J49" s="3">
        <v>0</v>
      </c>
      <c r="K49" s="3">
        <v>0</v>
      </c>
      <c r="L49" s="3">
        <v>0</v>
      </c>
      <c r="M49" s="54">
        <v>0</v>
      </c>
      <c r="N49" s="14">
        <v>0</v>
      </c>
      <c r="O49" s="3">
        <v>0</v>
      </c>
      <c r="P49" s="3">
        <v>0</v>
      </c>
      <c r="Q49" s="3">
        <v>0</v>
      </c>
      <c r="R49" s="801" t="str">
        <f t="shared" si="2"/>
        <v>OK</v>
      </c>
      <c r="S49" s="801" t="str">
        <f t="shared" si="2"/>
        <v>OK</v>
      </c>
    </row>
    <row r="50" spans="1:19">
      <c r="A50" s="13" t="s">
        <v>171</v>
      </c>
      <c r="B50" s="4">
        <v>8</v>
      </c>
      <c r="C50" s="810">
        <f t="shared" si="1"/>
        <v>0</v>
      </c>
      <c r="D50" s="3">
        <v>0</v>
      </c>
      <c r="E50" s="3">
        <v>0</v>
      </c>
      <c r="F50" s="3">
        <v>0</v>
      </c>
      <c r="G50" s="3">
        <v>0</v>
      </c>
      <c r="H50" s="3">
        <v>0</v>
      </c>
      <c r="I50" s="3">
        <v>0</v>
      </c>
      <c r="J50" s="3">
        <v>0</v>
      </c>
      <c r="K50" s="3">
        <v>0</v>
      </c>
      <c r="L50" s="3">
        <v>0</v>
      </c>
      <c r="M50" s="54">
        <v>0</v>
      </c>
      <c r="N50" s="14">
        <v>0</v>
      </c>
      <c r="O50" s="3">
        <v>0</v>
      </c>
      <c r="P50" s="3">
        <v>0</v>
      </c>
      <c r="Q50" s="3">
        <v>0</v>
      </c>
      <c r="R50" s="801" t="str">
        <f t="shared" si="2"/>
        <v>OK</v>
      </c>
      <c r="S50" s="801" t="str">
        <f t="shared" si="2"/>
        <v>OK</v>
      </c>
    </row>
    <row r="51" spans="1:19">
      <c r="A51" s="13" t="s">
        <v>19</v>
      </c>
      <c r="B51" s="4">
        <v>9</v>
      </c>
      <c r="C51" s="810">
        <f t="shared" si="1"/>
        <v>0</v>
      </c>
      <c r="D51" s="3">
        <v>0</v>
      </c>
      <c r="E51" s="3">
        <v>0</v>
      </c>
      <c r="F51" s="3">
        <v>0</v>
      </c>
      <c r="G51" s="3">
        <v>0</v>
      </c>
      <c r="H51" s="3">
        <v>0</v>
      </c>
      <c r="I51" s="3">
        <v>0</v>
      </c>
      <c r="J51" s="3">
        <v>0</v>
      </c>
      <c r="K51" s="3">
        <v>0</v>
      </c>
      <c r="L51" s="3">
        <v>0</v>
      </c>
      <c r="M51" s="54">
        <v>0</v>
      </c>
      <c r="N51" s="14">
        <v>0</v>
      </c>
      <c r="O51" s="3">
        <v>0</v>
      </c>
      <c r="P51" s="3">
        <v>0</v>
      </c>
      <c r="Q51" s="3">
        <v>0</v>
      </c>
      <c r="R51" s="801" t="str">
        <f t="shared" si="2"/>
        <v>OK</v>
      </c>
      <c r="S51" s="801" t="str">
        <f t="shared" si="2"/>
        <v>OK</v>
      </c>
    </row>
    <row r="52" spans="1:19">
      <c r="F52" s="801" t="str">
        <f t="shared" ref="F52:F59" si="3">IF(OR(E44&gt;(F44),(AND(E44=0,F44=0))),"OK","Err")</f>
        <v>OK</v>
      </c>
    </row>
    <row r="53" spans="1:19">
      <c r="F53" s="801" t="str">
        <f t="shared" si="3"/>
        <v>OK</v>
      </c>
    </row>
    <row r="54" spans="1:19">
      <c r="C54" s="878"/>
      <c r="F54" s="801" t="str">
        <f t="shared" si="3"/>
        <v>OK</v>
      </c>
    </row>
    <row r="55" spans="1:19">
      <c r="F55" s="801" t="str">
        <f t="shared" si="3"/>
        <v>OK</v>
      </c>
    </row>
    <row r="56" spans="1:19">
      <c r="F56" s="801" t="str">
        <f t="shared" si="3"/>
        <v>OK</v>
      </c>
    </row>
    <row r="57" spans="1:19">
      <c r="F57" s="801" t="str">
        <f t="shared" si="3"/>
        <v>OK</v>
      </c>
    </row>
    <row r="58" spans="1:19">
      <c r="F58" s="801" t="str">
        <f t="shared" si="3"/>
        <v>OK</v>
      </c>
    </row>
    <row r="59" spans="1:19">
      <c r="F59" s="801" t="str">
        <f t="shared" si="3"/>
        <v>OK</v>
      </c>
    </row>
    <row r="60" spans="1:19">
      <c r="F60" s="36"/>
    </row>
    <row r="66" spans="5:7">
      <c r="E66" s="878"/>
      <c r="F66" s="878"/>
      <c r="G66" s="878"/>
    </row>
    <row r="71" spans="5:7">
      <c r="F71" s="878"/>
    </row>
    <row r="77" spans="5:7">
      <c r="E77" s="878"/>
      <c r="F77" s="878"/>
    </row>
    <row r="78" spans="5:7">
      <c r="E78" s="878"/>
      <c r="F78" s="878"/>
    </row>
    <row r="86" spans="3:6">
      <c r="C86" s="878"/>
      <c r="D86" s="878"/>
      <c r="F86" s="878"/>
    </row>
    <row r="92" spans="3:6">
      <c r="C92" s="878"/>
      <c r="D92" s="878"/>
      <c r="F92" s="878"/>
    </row>
    <row r="115" spans="3:9">
      <c r="C115" s="878"/>
    </row>
    <row r="122" spans="3:9">
      <c r="C122" s="878"/>
      <c r="D122" s="878"/>
      <c r="E122" s="878"/>
      <c r="F122" s="878"/>
      <c r="G122" s="878"/>
      <c r="H122" s="878"/>
      <c r="I122" s="878"/>
    </row>
    <row r="130" spans="8:9">
      <c r="H130" s="878"/>
    </row>
    <row r="136" spans="8:9">
      <c r="H136" s="878"/>
    </row>
    <row r="139" spans="8:9">
      <c r="H139" s="878"/>
    </row>
    <row r="140" spans="8:9">
      <c r="H140" s="878"/>
      <c r="I140" s="878"/>
    </row>
    <row r="144" spans="8:9">
      <c r="H144" s="878"/>
    </row>
    <row r="145" spans="8:9">
      <c r="H145" s="878"/>
      <c r="I145" s="878"/>
    </row>
    <row r="148" spans="8:9">
      <c r="H148" s="878"/>
    </row>
    <row r="169" spans="3:14">
      <c r="C169" s="878"/>
      <c r="D169" s="878"/>
      <c r="E169" s="878"/>
      <c r="F169" s="878"/>
      <c r="G169" s="878"/>
      <c r="L169" s="878"/>
    </row>
    <row r="170" spans="3:14">
      <c r="C170" s="878"/>
      <c r="D170" s="878"/>
      <c r="E170" s="878"/>
      <c r="L170" s="878"/>
    </row>
    <row r="171" spans="3:14">
      <c r="C171" s="878"/>
      <c r="D171" s="878"/>
      <c r="E171" s="878"/>
      <c r="L171" s="878"/>
    </row>
    <row r="172" spans="3:14">
      <c r="C172" s="878"/>
      <c r="D172" s="878"/>
      <c r="E172" s="878"/>
      <c r="L172" s="878"/>
    </row>
    <row r="173" spans="3:14">
      <c r="C173" s="878"/>
      <c r="L173" s="878"/>
    </row>
    <row r="174" spans="3:14">
      <c r="C174" s="878"/>
      <c r="L174" s="878"/>
      <c r="M174" s="878"/>
      <c r="N174" s="878"/>
    </row>
    <row r="175" spans="3:14">
      <c r="C175" s="878"/>
      <c r="L175" s="878"/>
      <c r="M175" s="878"/>
      <c r="N175" s="878"/>
    </row>
    <row r="176" spans="3:14">
      <c r="C176" s="878"/>
      <c r="L176" s="878"/>
      <c r="M176" s="878"/>
      <c r="N176" s="878"/>
    </row>
    <row r="177" spans="3:14">
      <c r="C177" s="878"/>
      <c r="L177" s="878"/>
      <c r="M177" s="878"/>
      <c r="N177" s="878"/>
    </row>
    <row r="178" spans="3:14">
      <c r="C178" s="878"/>
      <c r="L178" s="878"/>
    </row>
    <row r="179" spans="3:14">
      <c r="C179" s="878"/>
      <c r="L179" s="878"/>
    </row>
    <row r="180" spans="3:14">
      <c r="C180" s="878"/>
      <c r="D180" s="878"/>
      <c r="E180" s="878"/>
      <c r="L180" s="878"/>
    </row>
    <row r="181" spans="3:14">
      <c r="C181" s="878"/>
      <c r="L181" s="878"/>
    </row>
    <row r="182" spans="3:14">
      <c r="C182" s="878"/>
      <c r="D182" s="878"/>
      <c r="E182" s="878"/>
      <c r="L182" s="878"/>
    </row>
    <row r="183" spans="3:14">
      <c r="C183" s="878"/>
      <c r="L183" s="878"/>
    </row>
    <row r="184" spans="3:14">
      <c r="C184" s="878"/>
      <c r="L184" s="878"/>
    </row>
    <row r="185" spans="3:14">
      <c r="C185" s="878"/>
      <c r="L185" s="878"/>
    </row>
    <row r="186" spans="3:14">
      <c r="C186" s="878"/>
      <c r="L186" s="878"/>
    </row>
    <row r="187" spans="3:14">
      <c r="C187" s="878"/>
      <c r="L187" s="878"/>
    </row>
    <row r="188" spans="3:14">
      <c r="C188" s="878"/>
      <c r="L188" s="878"/>
    </row>
    <row r="189" spans="3:14">
      <c r="C189" s="878"/>
      <c r="L189" s="878"/>
    </row>
    <row r="195" spans="3:10">
      <c r="C195" s="878"/>
      <c r="D195" s="878"/>
      <c r="E195" s="878"/>
      <c r="F195" s="878"/>
      <c r="G195" s="878"/>
      <c r="H195" s="878"/>
      <c r="I195" s="878"/>
      <c r="J195" s="878"/>
    </row>
    <row r="215" spans="3:10">
      <c r="C215" s="878"/>
      <c r="D215" s="878"/>
      <c r="E215" s="878"/>
      <c r="F215" s="878"/>
      <c r="G215" s="878"/>
      <c r="H215" s="878"/>
      <c r="I215" s="878"/>
      <c r="J215" s="878"/>
    </row>
    <row r="239" spans="5:18">
      <c r="E239" s="878"/>
      <c r="F239" s="878"/>
      <c r="G239" s="878"/>
      <c r="H239" s="878"/>
      <c r="I239" s="878"/>
      <c r="J239" s="878"/>
      <c r="K239" s="878"/>
      <c r="L239" s="878"/>
      <c r="M239" s="878"/>
      <c r="N239" s="878"/>
      <c r="O239" s="878"/>
      <c r="P239" s="878"/>
      <c r="Q239" s="878"/>
      <c r="R239" s="878"/>
    </row>
    <row r="240" spans="5:18">
      <c r="E240" s="878"/>
      <c r="F240" s="878"/>
      <c r="G240" s="878"/>
      <c r="H240" s="878"/>
      <c r="I240" s="878"/>
      <c r="J240" s="878"/>
      <c r="K240" s="878"/>
      <c r="L240" s="878"/>
      <c r="M240" s="878"/>
      <c r="N240" s="878"/>
      <c r="O240" s="878"/>
      <c r="P240" s="878"/>
      <c r="Q240" s="878"/>
      <c r="R240" s="878"/>
    </row>
    <row r="241" spans="5:18">
      <c r="E241" s="878"/>
      <c r="F241" s="878"/>
      <c r="G241" s="878"/>
      <c r="H241" s="878"/>
      <c r="I241" s="878"/>
      <c r="J241" s="878"/>
      <c r="K241" s="878"/>
      <c r="L241" s="878"/>
      <c r="M241" s="878"/>
      <c r="N241" s="878"/>
      <c r="O241" s="878"/>
      <c r="P241" s="878"/>
      <c r="Q241" s="878"/>
      <c r="R241" s="878"/>
    </row>
    <row r="242" spans="5:18">
      <c r="E242" s="878"/>
      <c r="F242" s="878"/>
      <c r="G242" s="878"/>
      <c r="H242" s="878"/>
      <c r="I242" s="878"/>
      <c r="J242" s="878"/>
      <c r="K242" s="878"/>
      <c r="L242" s="878"/>
      <c r="M242" s="878"/>
      <c r="N242" s="878"/>
      <c r="O242" s="878"/>
      <c r="P242" s="878"/>
      <c r="Q242" s="878"/>
      <c r="R242" s="878"/>
    </row>
    <row r="243" spans="5:18">
      <c r="E243" s="878"/>
      <c r="F243" s="878"/>
      <c r="G243" s="878"/>
      <c r="H243" s="878"/>
      <c r="I243" s="878"/>
      <c r="J243" s="878"/>
      <c r="K243" s="878"/>
      <c r="L243" s="878"/>
      <c r="M243" s="878"/>
      <c r="N243" s="878"/>
      <c r="O243" s="878"/>
      <c r="P243" s="878"/>
      <c r="Q243" s="878"/>
      <c r="R243" s="878"/>
    </row>
    <row r="244" spans="5:18">
      <c r="E244" s="878"/>
      <c r="F244" s="878"/>
      <c r="G244" s="878"/>
      <c r="H244" s="878"/>
      <c r="I244" s="878"/>
      <c r="J244" s="878"/>
      <c r="K244" s="878"/>
      <c r="L244" s="878"/>
      <c r="M244" s="878"/>
      <c r="N244" s="878"/>
      <c r="O244" s="878"/>
      <c r="P244" s="878"/>
      <c r="Q244" s="878"/>
      <c r="R244" s="878"/>
    </row>
    <row r="245" spans="5:18">
      <c r="E245" s="878"/>
      <c r="F245" s="878"/>
      <c r="G245" s="878"/>
      <c r="H245" s="878"/>
      <c r="I245" s="878"/>
      <c r="J245" s="878"/>
      <c r="K245" s="878"/>
      <c r="L245" s="878"/>
      <c r="M245" s="878"/>
      <c r="N245" s="878"/>
      <c r="O245" s="878"/>
      <c r="P245" s="878"/>
      <c r="Q245" s="878"/>
      <c r="R245" s="878"/>
    </row>
    <row r="246" spans="5:18">
      <c r="E246" s="878"/>
      <c r="F246" s="878"/>
      <c r="G246" s="878"/>
      <c r="H246" s="878"/>
      <c r="I246" s="878"/>
      <c r="J246" s="878"/>
      <c r="K246" s="878"/>
      <c r="L246" s="878"/>
      <c r="M246" s="878"/>
      <c r="N246" s="878"/>
      <c r="O246" s="878"/>
      <c r="P246" s="878"/>
      <c r="Q246" s="878"/>
      <c r="R246" s="878"/>
    </row>
    <row r="247" spans="5:18">
      <c r="E247" s="878"/>
      <c r="F247" s="878"/>
      <c r="G247" s="878"/>
      <c r="H247" s="878"/>
      <c r="I247" s="878"/>
      <c r="J247" s="878"/>
      <c r="K247" s="878"/>
      <c r="L247" s="878"/>
      <c r="M247" s="878"/>
      <c r="N247" s="878"/>
      <c r="O247" s="878"/>
      <c r="P247" s="878"/>
      <c r="Q247" s="878"/>
      <c r="R247" s="878"/>
    </row>
    <row r="248" spans="5:18">
      <c r="E248" s="878"/>
      <c r="F248" s="878"/>
      <c r="G248" s="878"/>
      <c r="H248" s="878"/>
      <c r="I248" s="878"/>
      <c r="J248" s="878"/>
      <c r="K248" s="878"/>
      <c r="L248" s="878"/>
      <c r="M248" s="878"/>
      <c r="N248" s="878"/>
      <c r="O248" s="878"/>
      <c r="P248" s="878"/>
      <c r="Q248" s="878"/>
      <c r="R248" s="878"/>
    </row>
    <row r="249" spans="5:18">
      <c r="E249" s="878"/>
      <c r="F249" s="878"/>
      <c r="G249" s="878"/>
      <c r="H249" s="878"/>
      <c r="I249" s="878"/>
      <c r="J249" s="878"/>
      <c r="K249" s="878"/>
      <c r="L249" s="878"/>
      <c r="M249" s="878"/>
      <c r="N249" s="878"/>
      <c r="O249" s="878"/>
      <c r="P249" s="878"/>
      <c r="Q249" s="878"/>
      <c r="R249" s="878"/>
    </row>
    <row r="250" spans="5:18">
      <c r="E250" s="878"/>
      <c r="F250" s="878"/>
      <c r="G250" s="878"/>
      <c r="H250" s="878"/>
      <c r="I250" s="878"/>
      <c r="J250" s="878"/>
      <c r="K250" s="878"/>
      <c r="L250" s="878"/>
      <c r="M250" s="878"/>
      <c r="N250" s="878"/>
      <c r="O250" s="878"/>
      <c r="P250" s="878"/>
      <c r="Q250" s="878"/>
      <c r="R250" s="878"/>
    </row>
    <row r="251" spans="5:18">
      <c r="E251" s="878"/>
      <c r="F251" s="878"/>
      <c r="G251" s="878"/>
      <c r="H251" s="878"/>
      <c r="I251" s="878"/>
      <c r="J251" s="878"/>
      <c r="K251" s="878"/>
      <c r="L251" s="878"/>
      <c r="M251" s="878"/>
      <c r="N251" s="878"/>
      <c r="O251" s="878"/>
      <c r="P251" s="878"/>
      <c r="Q251" s="878"/>
      <c r="R251" s="878"/>
    </row>
    <row r="252" spans="5:18">
      <c r="E252" s="878"/>
      <c r="F252" s="878"/>
      <c r="G252" s="878"/>
      <c r="H252" s="878"/>
      <c r="I252" s="878"/>
      <c r="J252" s="878"/>
      <c r="K252" s="878"/>
      <c r="L252" s="878"/>
      <c r="M252" s="878"/>
      <c r="N252" s="878"/>
      <c r="O252" s="878"/>
      <c r="P252" s="878"/>
      <c r="Q252" s="878"/>
      <c r="R252" s="878"/>
    </row>
    <row r="253" spans="5:18">
      <c r="E253" s="878"/>
      <c r="F253" s="878"/>
      <c r="G253" s="878"/>
      <c r="H253" s="878"/>
      <c r="I253" s="878"/>
      <c r="J253" s="878"/>
      <c r="K253" s="878"/>
      <c r="L253" s="878"/>
      <c r="M253" s="878"/>
      <c r="N253" s="878"/>
      <c r="O253" s="878"/>
      <c r="P253" s="878"/>
      <c r="Q253" s="878"/>
      <c r="R253" s="878"/>
    </row>
    <row r="254" spans="5:18">
      <c r="E254" s="878"/>
      <c r="F254" s="878"/>
      <c r="G254" s="878"/>
      <c r="H254" s="878"/>
      <c r="I254" s="878"/>
      <c r="J254" s="878"/>
      <c r="K254" s="878"/>
      <c r="L254" s="878"/>
      <c r="M254" s="878"/>
      <c r="N254" s="878"/>
      <c r="O254" s="878"/>
      <c r="P254" s="878"/>
      <c r="Q254" s="878"/>
      <c r="R254" s="878"/>
    </row>
    <row r="255" spans="5:18">
      <c r="E255" s="878"/>
      <c r="F255" s="878"/>
      <c r="G255" s="878"/>
      <c r="H255" s="878"/>
      <c r="I255" s="878"/>
      <c r="J255" s="878"/>
      <c r="K255" s="878"/>
      <c r="L255" s="878"/>
      <c r="M255" s="878"/>
      <c r="N255" s="878"/>
      <c r="O255" s="878"/>
      <c r="P255" s="878"/>
      <c r="Q255" s="878"/>
      <c r="R255" s="878"/>
    </row>
    <row r="256" spans="5:18">
      <c r="E256" s="878"/>
      <c r="F256" s="878"/>
      <c r="G256" s="878"/>
      <c r="H256" s="878"/>
      <c r="I256" s="878"/>
      <c r="J256" s="878"/>
      <c r="K256" s="878"/>
      <c r="L256" s="878"/>
      <c r="M256" s="878"/>
      <c r="N256" s="878"/>
      <c r="O256" s="878"/>
      <c r="P256" s="878"/>
      <c r="Q256" s="878"/>
      <c r="R256" s="878"/>
    </row>
    <row r="257" spans="3:20">
      <c r="E257" s="878"/>
      <c r="F257" s="878"/>
      <c r="G257" s="878"/>
      <c r="H257" s="878"/>
      <c r="I257" s="878"/>
      <c r="J257" s="878"/>
      <c r="K257" s="878"/>
      <c r="L257" s="878"/>
      <c r="M257" s="878"/>
      <c r="N257" s="878"/>
      <c r="O257" s="878"/>
      <c r="P257" s="878"/>
      <c r="Q257" s="878"/>
      <c r="R257" s="878"/>
    </row>
    <row r="258" spans="3:20">
      <c r="E258" s="878"/>
      <c r="F258" s="878"/>
      <c r="G258" s="878"/>
      <c r="H258" s="878"/>
      <c r="I258" s="878"/>
      <c r="J258" s="878"/>
      <c r="K258" s="878"/>
      <c r="L258" s="878"/>
      <c r="M258" s="878"/>
      <c r="N258" s="878"/>
      <c r="O258" s="878"/>
      <c r="P258" s="878"/>
      <c r="Q258" s="878"/>
      <c r="R258" s="878"/>
    </row>
    <row r="259" spans="3:20">
      <c r="E259" s="878"/>
      <c r="F259" s="878"/>
      <c r="G259" s="878"/>
      <c r="H259" s="878"/>
      <c r="I259" s="878"/>
      <c r="J259" s="878"/>
      <c r="K259" s="878"/>
      <c r="L259" s="878"/>
      <c r="M259" s="878"/>
      <c r="N259" s="878"/>
      <c r="O259" s="878"/>
      <c r="P259" s="878"/>
      <c r="Q259" s="878"/>
      <c r="R259" s="878"/>
    </row>
    <row r="260" spans="3:20">
      <c r="E260" s="878"/>
      <c r="F260" s="878"/>
      <c r="G260" s="878"/>
      <c r="H260" s="878"/>
      <c r="I260" s="878"/>
      <c r="J260" s="878"/>
      <c r="K260" s="878"/>
      <c r="L260" s="878"/>
      <c r="M260" s="878"/>
      <c r="N260" s="878"/>
      <c r="O260" s="878"/>
      <c r="P260" s="878"/>
      <c r="Q260" s="878"/>
      <c r="R260" s="878"/>
    </row>
    <row r="262" spans="3:20">
      <c r="C262" s="878"/>
      <c r="D262" s="878"/>
      <c r="E262" s="878"/>
      <c r="F262" s="878"/>
      <c r="G262" s="878"/>
      <c r="H262" s="878"/>
      <c r="I262" s="878"/>
      <c r="J262" s="878"/>
      <c r="K262" s="878"/>
      <c r="L262" s="878"/>
      <c r="M262" s="878"/>
      <c r="N262" s="878"/>
      <c r="O262" s="878"/>
      <c r="P262" s="878"/>
      <c r="Q262" s="878"/>
      <c r="R262" s="878"/>
      <c r="S262" s="878"/>
      <c r="T262" s="878"/>
    </row>
    <row r="266" spans="3:20">
      <c r="C266" s="878"/>
      <c r="D266" s="878"/>
      <c r="E266" s="878"/>
      <c r="F266" s="878"/>
      <c r="G266" s="878"/>
      <c r="H266" s="878"/>
      <c r="I266" s="878"/>
      <c r="J266" s="878"/>
      <c r="K266" s="878"/>
      <c r="L266" s="878"/>
      <c r="M266" s="878"/>
      <c r="N266" s="878"/>
      <c r="O266" s="878"/>
      <c r="P266" s="878"/>
      <c r="Q266" s="878"/>
      <c r="R266" s="878"/>
      <c r="S266" s="878"/>
      <c r="T266" s="878"/>
    </row>
    <row r="267" spans="3:20">
      <c r="C267" s="878"/>
      <c r="D267" s="878"/>
      <c r="E267" s="878"/>
      <c r="F267" s="878"/>
      <c r="G267" s="878"/>
      <c r="H267" s="878"/>
      <c r="I267" s="878"/>
      <c r="J267" s="878"/>
      <c r="K267" s="878"/>
      <c r="L267" s="878"/>
      <c r="M267" s="878"/>
      <c r="N267" s="878"/>
      <c r="O267" s="878"/>
      <c r="P267" s="878"/>
      <c r="Q267" s="878"/>
      <c r="R267" s="878"/>
      <c r="S267" s="878"/>
      <c r="T267" s="878"/>
    </row>
    <row r="268" spans="3:20">
      <c r="C268" s="878"/>
      <c r="D268" s="878"/>
      <c r="E268" s="878"/>
      <c r="F268" s="878"/>
      <c r="G268" s="878"/>
      <c r="H268" s="878"/>
      <c r="I268" s="878"/>
      <c r="J268" s="878"/>
      <c r="K268" s="878"/>
      <c r="L268" s="878"/>
      <c r="M268" s="878"/>
      <c r="N268" s="878"/>
      <c r="O268" s="878"/>
      <c r="P268" s="878"/>
      <c r="Q268" s="878"/>
      <c r="R268" s="878"/>
      <c r="S268" s="878"/>
      <c r="T268" s="878"/>
    </row>
    <row r="269" spans="3:20">
      <c r="C269" s="878"/>
      <c r="D269" s="878"/>
      <c r="E269" s="878"/>
      <c r="F269" s="878"/>
      <c r="G269" s="878"/>
      <c r="H269" s="878"/>
      <c r="I269" s="878"/>
      <c r="J269" s="878"/>
      <c r="K269" s="878"/>
      <c r="L269" s="878"/>
      <c r="M269" s="878"/>
      <c r="N269" s="878"/>
      <c r="O269" s="878"/>
      <c r="P269" s="878"/>
      <c r="Q269" s="878"/>
      <c r="R269" s="878"/>
      <c r="S269" s="878"/>
      <c r="T269" s="878"/>
    </row>
    <row r="272" spans="3:20">
      <c r="C272" s="878"/>
      <c r="D272" s="878"/>
      <c r="E272" s="878"/>
      <c r="F272" s="878"/>
      <c r="G272" s="878"/>
      <c r="H272" s="878"/>
      <c r="I272" s="878"/>
      <c r="J272" s="878"/>
      <c r="K272" s="878"/>
      <c r="L272" s="878"/>
      <c r="M272" s="878"/>
      <c r="N272" s="878"/>
      <c r="O272" s="878"/>
      <c r="P272" s="878"/>
      <c r="Q272" s="878"/>
      <c r="R272" s="878"/>
      <c r="S272" s="878"/>
      <c r="T272" s="878"/>
    </row>
    <row r="274" spans="3:20">
      <c r="C274" s="878"/>
      <c r="D274" s="878"/>
      <c r="E274" s="878"/>
      <c r="F274" s="878"/>
      <c r="G274" s="878"/>
      <c r="H274" s="878"/>
      <c r="I274" s="878"/>
      <c r="J274" s="878"/>
      <c r="K274" s="878"/>
      <c r="L274" s="878"/>
      <c r="M274" s="878"/>
      <c r="N274" s="878"/>
      <c r="O274" s="878"/>
      <c r="P274" s="878"/>
      <c r="Q274" s="878"/>
      <c r="R274" s="878"/>
      <c r="S274" s="878"/>
      <c r="T274" s="878"/>
    </row>
    <row r="277" spans="3:20">
      <c r="C277" s="878"/>
      <c r="D277" s="878"/>
      <c r="E277" s="878"/>
      <c r="F277" s="878"/>
      <c r="G277" s="878"/>
      <c r="H277" s="878"/>
      <c r="I277" s="878"/>
      <c r="J277" s="878"/>
      <c r="K277" s="878"/>
      <c r="L277" s="878"/>
      <c r="M277" s="878"/>
      <c r="N277" s="878"/>
      <c r="O277" s="878"/>
      <c r="P277" s="878"/>
      <c r="Q277" s="878"/>
      <c r="R277" s="878"/>
      <c r="S277" s="878"/>
      <c r="T277" s="878"/>
    </row>
    <row r="280" spans="3:20">
      <c r="C280" s="878"/>
      <c r="D280" s="878"/>
      <c r="E280" s="878"/>
      <c r="F280" s="878"/>
      <c r="G280" s="878"/>
      <c r="H280" s="878"/>
      <c r="I280" s="878"/>
      <c r="J280" s="878"/>
      <c r="K280" s="878"/>
      <c r="L280" s="878"/>
      <c r="M280" s="878"/>
      <c r="N280" s="878"/>
      <c r="O280" s="878"/>
      <c r="P280" s="878"/>
      <c r="Q280" s="878"/>
      <c r="R280" s="878"/>
      <c r="S280" s="878"/>
      <c r="T280" s="878"/>
    </row>
    <row r="282" spans="3:20">
      <c r="C282" s="878"/>
      <c r="D282" s="878"/>
      <c r="E282" s="878"/>
      <c r="F282" s="878"/>
      <c r="G282" s="878"/>
      <c r="H282" s="878"/>
      <c r="I282" s="878"/>
      <c r="J282" s="878"/>
      <c r="K282" s="878"/>
      <c r="L282" s="878"/>
      <c r="M282" s="878"/>
      <c r="N282" s="878"/>
      <c r="O282" s="878"/>
      <c r="P282" s="878"/>
      <c r="Q282" s="878"/>
      <c r="R282" s="878"/>
      <c r="S282" s="878"/>
      <c r="T282" s="878"/>
    </row>
    <row r="284" spans="3:20">
      <c r="C284" s="878"/>
      <c r="D284" s="878"/>
      <c r="E284" s="878"/>
      <c r="F284" s="878"/>
      <c r="G284" s="878"/>
      <c r="H284" s="878"/>
      <c r="I284" s="878"/>
      <c r="J284" s="878"/>
      <c r="K284" s="878"/>
      <c r="L284" s="878"/>
      <c r="M284" s="878"/>
      <c r="N284" s="878"/>
      <c r="O284" s="878"/>
      <c r="P284" s="878"/>
      <c r="Q284" s="878"/>
      <c r="R284" s="878"/>
      <c r="S284" s="878"/>
      <c r="T284" s="878"/>
    </row>
    <row r="286" spans="3:20">
      <c r="C286" s="878"/>
      <c r="D286" s="878"/>
      <c r="E286" s="878"/>
      <c r="F286" s="878"/>
      <c r="G286" s="878"/>
      <c r="H286" s="878"/>
      <c r="I286" s="878"/>
      <c r="J286" s="878"/>
      <c r="K286" s="878"/>
      <c r="L286" s="878"/>
      <c r="M286" s="878"/>
      <c r="N286" s="878"/>
      <c r="O286" s="878"/>
      <c r="P286" s="878"/>
      <c r="Q286" s="878"/>
      <c r="R286" s="878"/>
      <c r="S286" s="878"/>
      <c r="T286" s="878"/>
    </row>
    <row r="288" spans="3:20">
      <c r="C288" s="878"/>
      <c r="D288" s="878"/>
      <c r="E288" s="878"/>
      <c r="F288" s="878"/>
      <c r="G288" s="878"/>
      <c r="H288" s="878"/>
      <c r="I288" s="878"/>
      <c r="J288" s="878"/>
      <c r="K288" s="878"/>
      <c r="L288" s="878"/>
      <c r="M288" s="878"/>
      <c r="N288" s="878"/>
      <c r="O288" s="878"/>
      <c r="P288" s="878"/>
      <c r="Q288" s="878"/>
      <c r="R288" s="878"/>
      <c r="S288" s="878"/>
      <c r="T288" s="878"/>
    </row>
    <row r="289" spans="3:22">
      <c r="C289" s="878"/>
      <c r="D289" s="878"/>
      <c r="E289" s="878"/>
      <c r="F289" s="878"/>
      <c r="G289" s="878"/>
      <c r="H289" s="878"/>
      <c r="I289" s="878"/>
      <c r="J289" s="878"/>
      <c r="K289" s="878"/>
      <c r="L289" s="878"/>
      <c r="M289" s="878"/>
      <c r="N289" s="878"/>
      <c r="O289" s="878"/>
      <c r="P289" s="878"/>
      <c r="Q289" s="878"/>
      <c r="R289" s="878"/>
      <c r="S289" s="878"/>
      <c r="T289" s="878"/>
    </row>
    <row r="290" spans="3:22">
      <c r="C290" s="878"/>
      <c r="D290" s="878"/>
      <c r="E290" s="878"/>
      <c r="F290" s="878"/>
      <c r="G290" s="878"/>
      <c r="H290" s="878"/>
      <c r="I290" s="878"/>
      <c r="J290" s="878"/>
      <c r="K290" s="878"/>
      <c r="L290" s="878"/>
      <c r="M290" s="878"/>
      <c r="N290" s="878"/>
      <c r="O290" s="878"/>
      <c r="P290" s="878"/>
      <c r="Q290" s="878"/>
      <c r="R290" s="878"/>
      <c r="S290" s="878"/>
      <c r="T290" s="878"/>
    </row>
    <row r="291" spans="3:22">
      <c r="C291" s="878"/>
      <c r="D291" s="878"/>
      <c r="E291" s="878"/>
      <c r="F291" s="878"/>
      <c r="G291" s="878"/>
      <c r="H291" s="878"/>
      <c r="I291" s="878"/>
      <c r="J291" s="878"/>
      <c r="K291" s="878"/>
      <c r="L291" s="878"/>
      <c r="M291" s="878"/>
      <c r="N291" s="878"/>
      <c r="O291" s="878"/>
      <c r="P291" s="878"/>
      <c r="Q291" s="878"/>
      <c r="R291" s="878"/>
      <c r="S291" s="878"/>
      <c r="T291" s="878"/>
    </row>
    <row r="292" spans="3:22">
      <c r="C292" s="878"/>
      <c r="D292" s="878"/>
      <c r="E292" s="878"/>
      <c r="F292" s="878"/>
      <c r="G292" s="878"/>
      <c r="H292" s="878"/>
      <c r="I292" s="878"/>
      <c r="J292" s="878"/>
      <c r="K292" s="878"/>
      <c r="L292" s="878"/>
      <c r="M292" s="878"/>
      <c r="N292" s="878"/>
      <c r="O292" s="878"/>
      <c r="P292" s="878"/>
      <c r="Q292" s="878"/>
      <c r="R292" s="878"/>
      <c r="S292" s="878"/>
      <c r="T292" s="878"/>
      <c r="U292" s="878"/>
      <c r="V292" s="878"/>
    </row>
    <row r="294" spans="3:22">
      <c r="C294" s="878"/>
      <c r="D294" s="878"/>
      <c r="E294" s="878"/>
      <c r="F294" s="878"/>
      <c r="G294" s="878"/>
      <c r="H294" s="878"/>
      <c r="I294" s="878"/>
      <c r="J294" s="878"/>
      <c r="K294" s="878"/>
      <c r="L294" s="878"/>
      <c r="M294" s="878"/>
      <c r="N294" s="878"/>
      <c r="O294" s="878"/>
      <c r="P294" s="878"/>
      <c r="Q294" s="878"/>
      <c r="R294" s="878"/>
      <c r="S294" s="878"/>
      <c r="T294" s="878"/>
    </row>
    <row r="295" spans="3:22">
      <c r="C295" s="878"/>
      <c r="D295" s="878"/>
      <c r="E295" s="878"/>
      <c r="F295" s="878"/>
      <c r="G295" s="878"/>
      <c r="H295" s="878"/>
      <c r="I295" s="878"/>
      <c r="J295" s="878"/>
      <c r="K295" s="878"/>
      <c r="L295" s="878"/>
      <c r="M295" s="878"/>
      <c r="N295" s="878"/>
      <c r="O295" s="878"/>
      <c r="P295" s="878"/>
      <c r="Q295" s="878"/>
      <c r="R295" s="878"/>
      <c r="S295" s="878"/>
      <c r="T295" s="878"/>
    </row>
    <row r="297" spans="3:22">
      <c r="C297" s="878"/>
      <c r="D297" s="878"/>
      <c r="E297" s="878"/>
      <c r="F297" s="878"/>
      <c r="G297" s="878"/>
      <c r="H297" s="878"/>
      <c r="I297" s="878"/>
      <c r="J297" s="878"/>
      <c r="K297" s="878"/>
      <c r="L297" s="878"/>
      <c r="M297" s="878"/>
      <c r="N297" s="878"/>
      <c r="O297" s="878"/>
      <c r="P297" s="878"/>
      <c r="Q297" s="878"/>
      <c r="R297" s="878"/>
      <c r="S297" s="878"/>
      <c r="T297" s="878"/>
    </row>
    <row r="298" spans="3:22">
      <c r="C298" s="878"/>
      <c r="D298" s="878"/>
      <c r="E298" s="878"/>
      <c r="F298" s="878"/>
      <c r="G298" s="878"/>
      <c r="H298" s="878"/>
      <c r="I298" s="878"/>
      <c r="J298" s="878"/>
      <c r="K298" s="878"/>
      <c r="L298" s="878"/>
      <c r="M298" s="878"/>
      <c r="N298" s="878"/>
      <c r="O298" s="878"/>
      <c r="P298" s="878"/>
      <c r="Q298" s="878"/>
      <c r="R298" s="878"/>
      <c r="S298" s="878"/>
      <c r="T298" s="878"/>
    </row>
    <row r="301" spans="3:22">
      <c r="C301" s="878"/>
      <c r="D301" s="878"/>
      <c r="E301" s="878"/>
      <c r="F301" s="878"/>
      <c r="G301" s="878"/>
      <c r="H301" s="878"/>
      <c r="I301" s="878"/>
      <c r="J301" s="878"/>
      <c r="K301" s="878"/>
      <c r="L301" s="878"/>
      <c r="M301" s="878"/>
      <c r="N301" s="878"/>
      <c r="O301" s="878"/>
      <c r="P301" s="878"/>
      <c r="Q301" s="878"/>
      <c r="R301" s="878"/>
      <c r="S301" s="878"/>
      <c r="T301" s="878"/>
    </row>
    <row r="302" spans="3:22">
      <c r="C302" s="878"/>
      <c r="D302" s="878"/>
      <c r="E302" s="878"/>
      <c r="F302" s="878"/>
      <c r="G302" s="878"/>
      <c r="H302" s="878"/>
      <c r="I302" s="878"/>
      <c r="J302" s="878"/>
      <c r="K302" s="878"/>
      <c r="L302" s="878"/>
      <c r="M302" s="878"/>
      <c r="N302" s="878"/>
      <c r="O302" s="878"/>
      <c r="P302" s="878"/>
      <c r="Q302" s="878"/>
      <c r="R302" s="878"/>
      <c r="S302" s="878"/>
      <c r="T302" s="878"/>
    </row>
    <row r="303" spans="3:22">
      <c r="C303" s="878"/>
      <c r="D303" s="878"/>
      <c r="E303" s="878"/>
      <c r="F303" s="878"/>
      <c r="G303" s="878"/>
      <c r="H303" s="878"/>
      <c r="I303" s="878"/>
      <c r="J303" s="878"/>
      <c r="K303" s="878"/>
      <c r="L303" s="878"/>
      <c r="M303" s="878"/>
      <c r="N303" s="878"/>
      <c r="O303" s="878"/>
      <c r="P303" s="878"/>
      <c r="Q303" s="878"/>
      <c r="R303" s="878"/>
      <c r="S303" s="878"/>
      <c r="T303" s="878"/>
    </row>
    <row r="304" spans="3:22">
      <c r="C304" s="878"/>
      <c r="D304" s="878"/>
      <c r="E304" s="878"/>
      <c r="F304" s="878"/>
      <c r="G304" s="878"/>
      <c r="H304" s="878"/>
      <c r="I304" s="878"/>
      <c r="J304" s="878"/>
      <c r="K304" s="878"/>
      <c r="L304" s="878"/>
      <c r="M304" s="878"/>
      <c r="N304" s="878"/>
      <c r="O304" s="878"/>
      <c r="P304" s="878"/>
      <c r="Q304" s="878"/>
      <c r="R304" s="878"/>
      <c r="S304" s="878"/>
      <c r="T304" s="878"/>
    </row>
    <row r="307" spans="3:20">
      <c r="C307" s="878"/>
      <c r="D307" s="878"/>
      <c r="E307" s="878"/>
      <c r="F307" s="878"/>
      <c r="G307" s="878"/>
      <c r="H307" s="878"/>
      <c r="I307" s="878"/>
      <c r="J307" s="878"/>
      <c r="K307" s="878"/>
      <c r="L307" s="878"/>
      <c r="M307" s="878"/>
      <c r="N307" s="878"/>
      <c r="O307" s="878"/>
      <c r="P307" s="878"/>
      <c r="Q307" s="878"/>
      <c r="R307" s="878"/>
      <c r="S307" s="878"/>
      <c r="T307" s="878"/>
    </row>
    <row r="309" spans="3:20">
      <c r="C309" s="878"/>
      <c r="D309" s="878"/>
      <c r="E309" s="878"/>
      <c r="F309" s="878"/>
      <c r="G309" s="878"/>
      <c r="H309" s="878"/>
      <c r="I309" s="878"/>
      <c r="J309" s="878"/>
      <c r="K309" s="878"/>
      <c r="L309" s="878"/>
      <c r="M309" s="878"/>
      <c r="N309" s="878"/>
      <c r="O309" s="878"/>
      <c r="P309" s="878"/>
      <c r="Q309" s="878"/>
      <c r="R309" s="878"/>
      <c r="S309" s="878"/>
      <c r="T309" s="878"/>
    </row>
    <row r="311" spans="3:20">
      <c r="C311" s="878"/>
      <c r="D311" s="878"/>
      <c r="E311" s="878"/>
      <c r="F311" s="878"/>
      <c r="G311" s="878"/>
      <c r="H311" s="878"/>
      <c r="I311" s="878"/>
      <c r="J311" s="878"/>
      <c r="K311" s="878"/>
      <c r="L311" s="878"/>
      <c r="M311" s="878"/>
      <c r="N311" s="878"/>
      <c r="O311" s="878"/>
      <c r="P311" s="878"/>
      <c r="Q311" s="878"/>
      <c r="R311" s="878"/>
      <c r="S311" s="878"/>
      <c r="T311" s="878"/>
    </row>
    <row r="312" spans="3:20">
      <c r="C312" s="878"/>
      <c r="D312" s="878"/>
      <c r="E312" s="878"/>
      <c r="F312" s="878"/>
      <c r="G312" s="878"/>
      <c r="H312" s="878"/>
      <c r="I312" s="878"/>
      <c r="J312" s="878"/>
      <c r="K312" s="878"/>
      <c r="L312" s="878"/>
      <c r="M312" s="878"/>
      <c r="N312" s="878"/>
      <c r="O312" s="878"/>
      <c r="P312" s="878"/>
      <c r="Q312" s="878"/>
      <c r="R312" s="878"/>
      <c r="S312" s="878"/>
      <c r="T312" s="878"/>
    </row>
    <row r="313" spans="3:20">
      <c r="C313" s="878"/>
      <c r="D313" s="878"/>
      <c r="E313" s="878"/>
      <c r="F313" s="878"/>
      <c r="G313" s="878"/>
      <c r="H313" s="878"/>
      <c r="I313" s="878"/>
      <c r="J313" s="878"/>
      <c r="K313" s="878"/>
      <c r="L313" s="878"/>
      <c r="M313" s="878"/>
      <c r="N313" s="878"/>
      <c r="O313" s="878"/>
      <c r="P313" s="878"/>
      <c r="Q313" s="878"/>
      <c r="R313" s="878"/>
      <c r="S313" s="878"/>
      <c r="T313" s="878"/>
    </row>
    <row r="314" spans="3:20">
      <c r="C314" s="878"/>
      <c r="D314" s="878"/>
      <c r="E314" s="878"/>
      <c r="F314" s="878"/>
      <c r="G314" s="878"/>
      <c r="H314" s="878"/>
      <c r="I314" s="878"/>
      <c r="J314" s="878"/>
      <c r="K314" s="878"/>
      <c r="L314" s="878"/>
      <c r="M314" s="878"/>
      <c r="N314" s="878"/>
      <c r="O314" s="878"/>
      <c r="P314" s="878"/>
      <c r="Q314" s="878"/>
      <c r="R314" s="878"/>
      <c r="S314" s="878"/>
      <c r="T314" s="878"/>
    </row>
    <row r="320" spans="3:20">
      <c r="C320" s="878"/>
      <c r="D320" s="878"/>
      <c r="E320" s="878"/>
      <c r="F320" s="878"/>
      <c r="G320" s="878"/>
      <c r="H320" s="878"/>
      <c r="I320" s="878"/>
      <c r="J320" s="878"/>
      <c r="K320" s="878"/>
      <c r="L320" s="878"/>
      <c r="M320" s="878"/>
      <c r="N320" s="878"/>
      <c r="O320" s="878"/>
      <c r="P320" s="878"/>
      <c r="Q320" s="878"/>
      <c r="R320" s="878"/>
      <c r="S320" s="878"/>
      <c r="T320" s="878"/>
    </row>
    <row r="322" spans="3:16">
      <c r="G322" s="878"/>
      <c r="H322" s="878"/>
      <c r="I322" s="878"/>
      <c r="J322" s="878"/>
      <c r="K322" s="878"/>
      <c r="L322" s="878"/>
      <c r="M322" s="878"/>
      <c r="N322" s="878"/>
    </row>
    <row r="323" spans="3:16">
      <c r="M323" s="878"/>
      <c r="N323" s="878"/>
    </row>
    <row r="324" spans="3:16">
      <c r="M324" s="878"/>
      <c r="N324" s="878"/>
      <c r="O324" s="878"/>
      <c r="P324" s="878"/>
    </row>
    <row r="329" spans="3:16">
      <c r="C329" s="878"/>
      <c r="D329" s="878"/>
      <c r="E329" s="878"/>
      <c r="F329" s="878"/>
      <c r="G329" s="878"/>
      <c r="H329" s="878"/>
      <c r="I329" s="878"/>
      <c r="J329" s="878"/>
      <c r="K329" s="878"/>
      <c r="L329" s="878"/>
      <c r="M329" s="878"/>
      <c r="N329" s="878"/>
      <c r="O329" s="878"/>
      <c r="P329" s="878"/>
    </row>
    <row r="330" spans="3:16">
      <c r="C330" s="878"/>
      <c r="D330" s="878"/>
      <c r="E330" s="878"/>
      <c r="F330" s="878"/>
      <c r="G330" s="878"/>
      <c r="H330" s="878"/>
      <c r="I330" s="878"/>
      <c r="J330" s="878"/>
      <c r="K330" s="878"/>
      <c r="L330" s="878"/>
      <c r="M330" s="878"/>
      <c r="N330" s="878"/>
      <c r="O330" s="878"/>
      <c r="P330" s="878"/>
    </row>
    <row r="331" spans="3:16">
      <c r="C331" s="878"/>
      <c r="D331" s="878"/>
      <c r="E331" s="878"/>
      <c r="F331" s="878"/>
      <c r="G331" s="878"/>
      <c r="H331" s="878"/>
      <c r="I331" s="878"/>
      <c r="J331" s="878"/>
      <c r="K331" s="878"/>
      <c r="L331" s="878"/>
      <c r="M331" s="878"/>
      <c r="N331" s="878"/>
      <c r="O331" s="878"/>
      <c r="P331" s="878"/>
    </row>
    <row r="332" spans="3:16">
      <c r="C332" s="878"/>
      <c r="D332" s="878"/>
      <c r="E332" s="878"/>
      <c r="F332" s="878"/>
      <c r="G332" s="878"/>
      <c r="H332" s="878"/>
      <c r="I332" s="878"/>
      <c r="J332" s="878"/>
      <c r="K332" s="878"/>
      <c r="L332" s="878"/>
      <c r="M332" s="878"/>
      <c r="N332" s="878"/>
      <c r="O332" s="878"/>
      <c r="P332" s="878"/>
    </row>
    <row r="335" spans="3:16">
      <c r="C335" s="878"/>
      <c r="D335" s="878"/>
      <c r="E335" s="878"/>
      <c r="F335" s="878"/>
      <c r="G335" s="878"/>
      <c r="H335" s="878"/>
      <c r="I335" s="878"/>
      <c r="J335" s="878"/>
      <c r="K335" s="878"/>
      <c r="L335" s="878"/>
      <c r="M335" s="878"/>
      <c r="N335" s="878"/>
      <c r="O335" s="878"/>
      <c r="P335" s="878"/>
    </row>
    <row r="337" spans="3:16">
      <c r="C337" s="878"/>
      <c r="D337" s="878"/>
      <c r="E337" s="878"/>
      <c r="F337" s="878"/>
      <c r="G337" s="878"/>
      <c r="H337" s="878"/>
      <c r="I337" s="878"/>
      <c r="J337" s="878"/>
      <c r="K337" s="878"/>
      <c r="L337" s="878"/>
      <c r="M337" s="878"/>
      <c r="N337" s="878"/>
      <c r="O337" s="878"/>
      <c r="P337" s="878"/>
    </row>
    <row r="340" spans="3:16">
      <c r="C340" s="878"/>
      <c r="D340" s="878"/>
      <c r="E340" s="878"/>
      <c r="F340" s="878"/>
      <c r="G340" s="878"/>
      <c r="H340" s="878"/>
      <c r="I340" s="878"/>
      <c r="J340" s="878"/>
      <c r="K340" s="878"/>
      <c r="L340" s="878"/>
      <c r="M340" s="878"/>
      <c r="N340" s="878"/>
      <c r="O340" s="878"/>
      <c r="P340" s="878"/>
    </row>
    <row r="343" spans="3:16">
      <c r="C343" s="878"/>
      <c r="D343" s="878"/>
      <c r="E343" s="878"/>
      <c r="F343" s="878"/>
      <c r="G343" s="878"/>
      <c r="H343" s="878"/>
      <c r="I343" s="878"/>
      <c r="J343" s="878"/>
      <c r="K343" s="878"/>
      <c r="L343" s="878"/>
      <c r="M343" s="878"/>
      <c r="N343" s="878"/>
      <c r="O343" s="878"/>
      <c r="P343" s="878"/>
    </row>
    <row r="345" spans="3:16">
      <c r="C345" s="878"/>
      <c r="D345" s="878"/>
      <c r="E345" s="878"/>
      <c r="F345" s="878"/>
      <c r="G345" s="878"/>
      <c r="H345" s="878"/>
      <c r="I345" s="878"/>
      <c r="J345" s="878"/>
      <c r="K345" s="878"/>
      <c r="L345" s="878"/>
      <c r="M345" s="878"/>
      <c r="N345" s="878"/>
      <c r="O345" s="878"/>
      <c r="P345" s="878"/>
    </row>
    <row r="347" spans="3:16">
      <c r="C347" s="878"/>
      <c r="D347" s="878"/>
      <c r="E347" s="878"/>
      <c r="F347" s="878"/>
      <c r="G347" s="878"/>
      <c r="H347" s="878"/>
      <c r="I347" s="878"/>
      <c r="J347" s="878"/>
      <c r="K347" s="878"/>
      <c r="L347" s="878"/>
      <c r="M347" s="878"/>
      <c r="N347" s="878"/>
      <c r="O347" s="878"/>
      <c r="P347" s="878"/>
    </row>
    <row r="349" spans="3:16">
      <c r="C349" s="878"/>
      <c r="D349" s="878"/>
      <c r="E349" s="878"/>
      <c r="F349" s="878"/>
      <c r="G349" s="878"/>
      <c r="H349" s="878"/>
      <c r="I349" s="878"/>
      <c r="J349" s="878"/>
      <c r="K349" s="878"/>
      <c r="L349" s="878"/>
      <c r="M349" s="878"/>
      <c r="N349" s="878"/>
      <c r="O349" s="878"/>
      <c r="P349" s="878"/>
    </row>
    <row r="351" spans="3:16">
      <c r="C351" s="878"/>
      <c r="D351" s="878"/>
      <c r="E351" s="878"/>
      <c r="F351" s="878"/>
      <c r="G351" s="878"/>
      <c r="H351" s="878"/>
      <c r="I351" s="878"/>
      <c r="J351" s="878"/>
      <c r="K351" s="878"/>
      <c r="L351" s="878"/>
      <c r="M351" s="878"/>
      <c r="N351" s="878"/>
      <c r="O351" s="878"/>
      <c r="P351" s="878"/>
    </row>
    <row r="352" spans="3:16">
      <c r="C352" s="878"/>
      <c r="D352" s="878"/>
      <c r="E352" s="878"/>
      <c r="F352" s="878"/>
      <c r="G352" s="878"/>
      <c r="H352" s="878"/>
      <c r="I352" s="878"/>
      <c r="J352" s="878"/>
      <c r="K352" s="878"/>
      <c r="L352" s="878"/>
      <c r="M352" s="878"/>
      <c r="N352" s="878"/>
      <c r="O352" s="878"/>
      <c r="P352" s="878"/>
    </row>
    <row r="353" spans="3:16">
      <c r="C353" s="878"/>
      <c r="D353" s="878"/>
      <c r="E353" s="878"/>
      <c r="F353" s="878"/>
      <c r="G353" s="878"/>
      <c r="H353" s="878"/>
      <c r="I353" s="878"/>
      <c r="J353" s="878"/>
      <c r="K353" s="878"/>
      <c r="L353" s="878"/>
      <c r="M353" s="878"/>
      <c r="N353" s="878"/>
      <c r="O353" s="878"/>
      <c r="P353" s="878"/>
    </row>
    <row r="354" spans="3:16">
      <c r="C354" s="878"/>
      <c r="D354" s="878"/>
      <c r="E354" s="878"/>
      <c r="F354" s="878"/>
      <c r="G354" s="878"/>
      <c r="H354" s="878"/>
      <c r="I354" s="878"/>
      <c r="J354" s="878"/>
      <c r="K354" s="878"/>
      <c r="L354" s="878"/>
      <c r="M354" s="878"/>
      <c r="N354" s="878"/>
      <c r="O354" s="878"/>
      <c r="P354" s="878"/>
    </row>
    <row r="355" spans="3:16">
      <c r="C355" s="878"/>
      <c r="D355" s="878"/>
      <c r="E355" s="878"/>
      <c r="F355" s="878"/>
      <c r="G355" s="878"/>
      <c r="H355" s="878"/>
      <c r="I355" s="878"/>
      <c r="J355" s="878"/>
      <c r="K355" s="878"/>
      <c r="L355" s="878"/>
      <c r="M355" s="878"/>
      <c r="N355" s="878"/>
      <c r="O355" s="878"/>
      <c r="P355" s="878"/>
    </row>
    <row r="357" spans="3:16">
      <c r="C357" s="878"/>
      <c r="D357" s="878"/>
      <c r="E357" s="878"/>
      <c r="F357" s="878"/>
      <c r="G357" s="878"/>
      <c r="H357" s="878"/>
      <c r="I357" s="878"/>
      <c r="J357" s="878"/>
      <c r="K357" s="878"/>
      <c r="L357" s="878"/>
      <c r="M357" s="878"/>
      <c r="N357" s="878"/>
      <c r="O357" s="878"/>
      <c r="P357" s="878"/>
    </row>
    <row r="358" spans="3:16">
      <c r="C358" s="878"/>
      <c r="D358" s="878"/>
      <c r="E358" s="878"/>
      <c r="F358" s="878"/>
      <c r="G358" s="878"/>
      <c r="H358" s="878"/>
      <c r="I358" s="878"/>
      <c r="J358" s="878"/>
      <c r="K358" s="878"/>
      <c r="L358" s="878"/>
      <c r="M358" s="878"/>
      <c r="N358" s="878"/>
      <c r="O358" s="878"/>
      <c r="P358" s="878"/>
    </row>
    <row r="360" spans="3:16">
      <c r="C360" s="878"/>
      <c r="D360" s="878"/>
      <c r="E360" s="878"/>
      <c r="F360" s="878"/>
      <c r="G360" s="878"/>
      <c r="H360" s="878"/>
      <c r="I360" s="878"/>
      <c r="J360" s="878"/>
      <c r="K360" s="878"/>
      <c r="L360" s="878"/>
      <c r="M360" s="878"/>
      <c r="N360" s="878"/>
      <c r="O360" s="878"/>
      <c r="P360" s="878"/>
    </row>
    <row r="361" spans="3:16">
      <c r="C361" s="878"/>
      <c r="D361" s="878"/>
      <c r="E361" s="878"/>
      <c r="F361" s="878"/>
      <c r="G361" s="878"/>
      <c r="H361" s="878"/>
      <c r="I361" s="878"/>
      <c r="J361" s="878"/>
      <c r="K361" s="878"/>
      <c r="L361" s="878"/>
      <c r="M361" s="878"/>
      <c r="N361" s="878"/>
      <c r="O361" s="878"/>
      <c r="P361" s="878"/>
    </row>
    <row r="364" spans="3:16">
      <c r="C364" s="878"/>
      <c r="D364" s="878"/>
      <c r="E364" s="878"/>
      <c r="F364" s="878"/>
      <c r="G364" s="878"/>
      <c r="H364" s="878"/>
      <c r="I364" s="878"/>
      <c r="J364" s="878"/>
      <c r="K364" s="878"/>
      <c r="L364" s="878"/>
      <c r="M364" s="878"/>
      <c r="N364" s="878"/>
      <c r="O364" s="878"/>
      <c r="P364" s="878"/>
    </row>
    <row r="365" spans="3:16">
      <c r="C365" s="878"/>
      <c r="D365" s="878"/>
      <c r="E365" s="878"/>
      <c r="F365" s="878"/>
      <c r="G365" s="878"/>
      <c r="H365" s="878"/>
      <c r="I365" s="878"/>
      <c r="J365" s="878"/>
      <c r="K365" s="878"/>
      <c r="L365" s="878"/>
      <c r="M365" s="878"/>
      <c r="N365" s="878"/>
      <c r="O365" s="878"/>
      <c r="P365" s="878"/>
    </row>
    <row r="366" spans="3:16">
      <c r="C366" s="878"/>
      <c r="D366" s="878"/>
      <c r="E366" s="878"/>
      <c r="F366" s="878"/>
      <c r="G366" s="878"/>
      <c r="H366" s="878"/>
      <c r="I366" s="878"/>
      <c r="J366" s="878"/>
      <c r="K366" s="878"/>
      <c r="L366" s="878"/>
      <c r="M366" s="878"/>
      <c r="N366" s="878"/>
      <c r="O366" s="878"/>
      <c r="P366" s="878"/>
    </row>
    <row r="367" spans="3:16">
      <c r="C367" s="878"/>
      <c r="D367" s="878"/>
      <c r="E367" s="878"/>
      <c r="F367" s="878"/>
      <c r="G367" s="878"/>
      <c r="H367" s="878"/>
      <c r="I367" s="878"/>
      <c r="J367" s="878"/>
      <c r="K367" s="878"/>
      <c r="L367" s="878"/>
      <c r="M367" s="878"/>
      <c r="N367" s="878"/>
      <c r="O367" s="878"/>
      <c r="P367" s="878"/>
    </row>
    <row r="370" spans="3:16">
      <c r="C370" s="878"/>
      <c r="D370" s="878"/>
      <c r="E370" s="878"/>
      <c r="F370" s="878"/>
      <c r="G370" s="878"/>
      <c r="H370" s="878"/>
      <c r="I370" s="878"/>
      <c r="J370" s="878"/>
      <c r="K370" s="878"/>
      <c r="L370" s="878"/>
      <c r="M370" s="878"/>
      <c r="N370" s="878"/>
      <c r="O370" s="878"/>
      <c r="P370" s="878"/>
    </row>
    <row r="372" spans="3:16">
      <c r="C372" s="878"/>
      <c r="D372" s="878"/>
      <c r="E372" s="878"/>
      <c r="F372" s="878"/>
      <c r="G372" s="878"/>
      <c r="H372" s="878"/>
      <c r="I372" s="878"/>
      <c r="J372" s="878"/>
      <c r="K372" s="878"/>
      <c r="L372" s="878"/>
      <c r="M372" s="878"/>
      <c r="N372" s="878"/>
      <c r="O372" s="878"/>
      <c r="P372" s="878"/>
    </row>
    <row r="374" spans="3:16">
      <c r="C374" s="878"/>
      <c r="D374" s="878"/>
      <c r="E374" s="878"/>
      <c r="F374" s="878"/>
      <c r="G374" s="878"/>
      <c r="H374" s="878"/>
      <c r="I374" s="878"/>
      <c r="J374" s="878"/>
      <c r="K374" s="878"/>
      <c r="L374" s="878"/>
      <c r="M374" s="878"/>
      <c r="N374" s="878"/>
      <c r="O374" s="878"/>
      <c r="P374" s="878"/>
    </row>
    <row r="375" spans="3:16">
      <c r="C375" s="878"/>
      <c r="D375" s="878"/>
      <c r="E375" s="878"/>
      <c r="F375" s="878"/>
      <c r="G375" s="878"/>
      <c r="H375" s="878"/>
      <c r="I375" s="878"/>
      <c r="J375" s="878"/>
      <c r="K375" s="878"/>
      <c r="L375" s="878"/>
      <c r="M375" s="878"/>
      <c r="N375" s="878"/>
      <c r="O375" s="878"/>
      <c r="P375" s="878"/>
    </row>
    <row r="376" spans="3:16">
      <c r="C376" s="878"/>
      <c r="D376" s="878"/>
      <c r="E376" s="878"/>
      <c r="F376" s="878"/>
      <c r="G376" s="878"/>
      <c r="H376" s="878"/>
      <c r="I376" s="878"/>
      <c r="J376" s="878"/>
      <c r="K376" s="878"/>
      <c r="L376" s="878"/>
      <c r="M376" s="878"/>
      <c r="N376" s="878"/>
      <c r="O376" s="878"/>
      <c r="P376" s="878"/>
    </row>
    <row r="377" spans="3:16">
      <c r="C377" s="878"/>
      <c r="D377" s="878"/>
      <c r="E377" s="878"/>
      <c r="F377" s="878"/>
      <c r="G377" s="878"/>
      <c r="H377" s="878"/>
      <c r="I377" s="878"/>
      <c r="J377" s="878"/>
      <c r="K377" s="878"/>
      <c r="L377" s="878"/>
      <c r="M377" s="878"/>
      <c r="N377" s="878"/>
      <c r="O377" s="878"/>
      <c r="P377" s="878"/>
    </row>
    <row r="383" spans="3:16">
      <c r="C383" s="878"/>
      <c r="D383" s="878"/>
      <c r="E383" s="878"/>
      <c r="F383" s="878"/>
      <c r="G383" s="878"/>
      <c r="H383" s="878"/>
      <c r="I383" s="878"/>
      <c r="J383" s="878"/>
      <c r="K383" s="878"/>
      <c r="L383" s="878"/>
      <c r="M383" s="878"/>
      <c r="N383" s="878"/>
      <c r="O383" s="878"/>
      <c r="P383" s="878"/>
    </row>
    <row r="385" spans="3:8">
      <c r="E385" s="878"/>
      <c r="F385" s="878"/>
      <c r="G385" s="878"/>
      <c r="H385" s="878"/>
    </row>
    <row r="391" spans="3:8">
      <c r="C391" s="878"/>
      <c r="D391" s="878"/>
      <c r="E391" s="878"/>
      <c r="F391" s="878"/>
      <c r="G391" s="878"/>
      <c r="H391" s="878"/>
    </row>
    <row r="392" spans="3:8">
      <c r="C392" s="878"/>
      <c r="D392" s="878"/>
      <c r="E392" s="878"/>
      <c r="F392" s="878"/>
      <c r="G392" s="878"/>
      <c r="H392" s="878"/>
    </row>
    <row r="393" spans="3:8">
      <c r="C393" s="878"/>
      <c r="D393" s="878"/>
      <c r="E393" s="878"/>
      <c r="F393" s="878"/>
      <c r="G393" s="878"/>
      <c r="H393" s="878"/>
    </row>
    <row r="394" spans="3:8">
      <c r="C394" s="878"/>
      <c r="D394" s="878"/>
      <c r="E394" s="878"/>
      <c r="F394" s="878"/>
      <c r="G394" s="878"/>
      <c r="H394" s="878"/>
    </row>
    <row r="395" spans="3:8">
      <c r="C395" s="878"/>
      <c r="D395" s="878"/>
      <c r="E395" s="878"/>
      <c r="F395" s="878"/>
      <c r="G395" s="878"/>
      <c r="H395" s="878"/>
    </row>
    <row r="396" spans="3:8">
      <c r="C396" s="878"/>
      <c r="D396" s="878"/>
      <c r="E396" s="878"/>
      <c r="F396" s="878"/>
      <c r="G396" s="878"/>
      <c r="H396" s="878"/>
    </row>
    <row r="397" spans="3:8">
      <c r="C397" s="878"/>
      <c r="D397" s="878"/>
      <c r="E397" s="878"/>
      <c r="F397" s="878"/>
      <c r="G397" s="878"/>
      <c r="H397" s="878"/>
    </row>
    <row r="398" spans="3:8">
      <c r="C398" s="878"/>
      <c r="D398" s="878"/>
      <c r="E398" s="878"/>
      <c r="F398" s="878"/>
      <c r="G398" s="878"/>
      <c r="H398" s="878"/>
    </row>
    <row r="399" spans="3:8">
      <c r="C399" s="878"/>
      <c r="D399" s="878"/>
      <c r="E399" s="878"/>
      <c r="F399" s="878"/>
      <c r="G399" s="878"/>
      <c r="H399" s="878"/>
    </row>
    <row r="400" spans="3:8">
      <c r="C400" s="878"/>
      <c r="D400" s="878"/>
      <c r="E400" s="878"/>
      <c r="F400" s="878"/>
      <c r="G400" s="878"/>
      <c r="H400" s="878"/>
    </row>
    <row r="401" spans="3:10">
      <c r="C401" s="878"/>
      <c r="D401" s="878"/>
      <c r="E401" s="878"/>
      <c r="F401" s="878"/>
      <c r="G401" s="878"/>
      <c r="H401" s="878"/>
    </row>
    <row r="402" spans="3:10">
      <c r="C402" s="878"/>
      <c r="D402" s="878"/>
      <c r="E402" s="878"/>
      <c r="F402" s="878"/>
      <c r="G402" s="878"/>
      <c r="H402" s="878"/>
    </row>
    <row r="403" spans="3:10">
      <c r="C403" s="878"/>
      <c r="D403" s="878"/>
      <c r="E403" s="878"/>
      <c r="F403" s="878"/>
      <c r="G403" s="878"/>
      <c r="H403" s="878"/>
    </row>
    <row r="404" spans="3:10">
      <c r="C404" s="878"/>
      <c r="D404" s="878"/>
      <c r="E404" s="878"/>
      <c r="F404" s="878"/>
      <c r="G404" s="878"/>
      <c r="H404" s="878"/>
    </row>
    <row r="405" spans="3:10">
      <c r="C405" s="878"/>
      <c r="D405" s="878"/>
      <c r="E405" s="878"/>
      <c r="F405" s="878"/>
      <c r="G405" s="878"/>
      <c r="H405" s="878"/>
      <c r="I405" s="878"/>
      <c r="J405" s="878"/>
    </row>
    <row r="406" spans="3:10">
      <c r="C406" s="878"/>
      <c r="D406" s="878"/>
      <c r="E406" s="878"/>
      <c r="F406" s="878"/>
      <c r="G406" s="878"/>
      <c r="H406" s="878"/>
    </row>
    <row r="407" spans="3:10">
      <c r="C407" s="878"/>
      <c r="D407" s="878"/>
      <c r="E407" s="878"/>
      <c r="F407" s="878"/>
      <c r="G407" s="878"/>
      <c r="H407" s="878"/>
    </row>
    <row r="408" spans="3:10">
      <c r="C408" s="878"/>
      <c r="D408" s="878"/>
      <c r="E408" s="878"/>
      <c r="F408" s="878"/>
      <c r="G408" s="878"/>
      <c r="H408" s="878"/>
    </row>
    <row r="409" spans="3:10">
      <c r="C409" s="878"/>
      <c r="D409" s="878"/>
      <c r="E409" s="878"/>
      <c r="F409" s="878"/>
      <c r="G409" s="878"/>
      <c r="H409" s="878"/>
    </row>
    <row r="410" spans="3:10">
      <c r="C410" s="878"/>
      <c r="D410" s="878"/>
      <c r="E410" s="878"/>
      <c r="F410" s="878"/>
      <c r="G410" s="878"/>
      <c r="H410" s="878"/>
    </row>
    <row r="411" spans="3:10">
      <c r="C411" s="878"/>
      <c r="D411" s="878"/>
      <c r="E411" s="878"/>
      <c r="F411" s="878"/>
      <c r="G411" s="878"/>
      <c r="H411" s="878"/>
    </row>
    <row r="412" spans="3:10">
      <c r="C412" s="878"/>
      <c r="D412" s="878"/>
      <c r="E412" s="878"/>
      <c r="F412" s="878"/>
      <c r="G412" s="878"/>
      <c r="H412" s="878"/>
    </row>
    <row r="413" spans="3:10">
      <c r="C413" s="878"/>
      <c r="D413" s="878"/>
      <c r="E413" s="878"/>
      <c r="F413" s="878"/>
      <c r="G413" s="878"/>
      <c r="H413" s="878"/>
    </row>
    <row r="414" spans="3:10">
      <c r="C414" s="878"/>
      <c r="D414" s="878"/>
      <c r="E414" s="878"/>
      <c r="F414" s="878"/>
      <c r="G414" s="878"/>
      <c r="H414" s="878"/>
    </row>
    <row r="415" spans="3:10">
      <c r="C415" s="878"/>
      <c r="D415" s="878"/>
      <c r="E415" s="878"/>
      <c r="F415" s="878"/>
      <c r="G415" s="878"/>
      <c r="H415" s="878"/>
    </row>
    <row r="416" spans="3:10">
      <c r="C416" s="878"/>
      <c r="D416" s="878"/>
      <c r="E416" s="878"/>
      <c r="F416" s="878"/>
      <c r="G416" s="878"/>
      <c r="H416" s="878"/>
    </row>
    <row r="417" spans="3:8">
      <c r="C417" s="878"/>
      <c r="D417" s="878"/>
      <c r="E417" s="878"/>
      <c r="F417" s="878"/>
      <c r="G417" s="878"/>
      <c r="H417" s="878"/>
    </row>
    <row r="418" spans="3:8">
      <c r="C418" s="878"/>
      <c r="D418" s="878"/>
      <c r="E418" s="878"/>
      <c r="F418" s="878"/>
      <c r="G418" s="878"/>
      <c r="H418" s="878"/>
    </row>
    <row r="419" spans="3:8">
      <c r="C419" s="878"/>
      <c r="D419" s="878"/>
      <c r="E419" s="878"/>
      <c r="F419" s="878"/>
      <c r="G419" s="878"/>
      <c r="H419" s="878"/>
    </row>
    <row r="420" spans="3:8">
      <c r="C420" s="878"/>
      <c r="D420" s="878"/>
      <c r="E420" s="878"/>
      <c r="F420" s="878"/>
      <c r="G420" s="878"/>
      <c r="H420" s="878"/>
    </row>
    <row r="421" spans="3:8">
      <c r="C421" s="878"/>
      <c r="D421" s="878"/>
      <c r="E421" s="878"/>
      <c r="F421" s="878"/>
      <c r="G421" s="878"/>
      <c r="H421" s="878"/>
    </row>
    <row r="422" spans="3:8">
      <c r="C422" s="878"/>
      <c r="D422" s="878"/>
      <c r="E422" s="878"/>
      <c r="F422" s="878"/>
      <c r="G422" s="878"/>
      <c r="H422" s="878"/>
    </row>
    <row r="423" spans="3:8">
      <c r="C423" s="878"/>
      <c r="D423" s="878"/>
      <c r="E423" s="878"/>
      <c r="F423" s="878"/>
      <c r="G423" s="878"/>
      <c r="H423" s="878"/>
    </row>
    <row r="424" spans="3:8">
      <c r="C424" s="878"/>
      <c r="D424" s="878"/>
      <c r="E424" s="878"/>
      <c r="F424" s="878"/>
      <c r="G424" s="878"/>
      <c r="H424" s="878"/>
    </row>
    <row r="425" spans="3:8">
      <c r="C425" s="878"/>
      <c r="D425" s="878"/>
      <c r="E425" s="878"/>
      <c r="F425" s="878"/>
      <c r="G425" s="878"/>
      <c r="H425" s="878"/>
    </row>
    <row r="426" spans="3:8">
      <c r="C426" s="878"/>
      <c r="D426" s="878"/>
      <c r="E426" s="878"/>
      <c r="F426" s="878"/>
      <c r="G426" s="878"/>
      <c r="H426" s="878"/>
    </row>
    <row r="427" spans="3:8">
      <c r="C427" s="878"/>
      <c r="D427" s="878"/>
      <c r="E427" s="878"/>
      <c r="F427" s="878"/>
      <c r="G427" s="878"/>
      <c r="H427" s="878"/>
    </row>
    <row r="428" spans="3:8">
      <c r="C428" s="878"/>
      <c r="D428" s="878"/>
      <c r="E428" s="878"/>
      <c r="F428" s="878"/>
      <c r="G428" s="878"/>
      <c r="H428" s="878"/>
    </row>
    <row r="429" spans="3:8">
      <c r="C429" s="878"/>
      <c r="D429" s="878"/>
      <c r="E429" s="878"/>
      <c r="F429" s="878"/>
      <c r="G429" s="878"/>
      <c r="H429" s="878"/>
    </row>
    <row r="430" spans="3:8">
      <c r="C430" s="878"/>
      <c r="D430" s="878"/>
      <c r="E430" s="878"/>
      <c r="F430" s="878"/>
      <c r="G430" s="878"/>
      <c r="H430" s="878"/>
    </row>
    <row r="431" spans="3:8">
      <c r="C431" s="878"/>
      <c r="D431" s="878"/>
      <c r="E431" s="878"/>
      <c r="F431" s="878"/>
      <c r="G431" s="878"/>
      <c r="H431" s="878"/>
    </row>
    <row r="432" spans="3:8">
      <c r="C432" s="878"/>
      <c r="D432" s="878"/>
      <c r="E432" s="878"/>
      <c r="F432" s="878"/>
      <c r="G432" s="878"/>
      <c r="H432" s="878"/>
    </row>
    <row r="433" spans="3:8">
      <c r="C433" s="878"/>
      <c r="D433" s="878"/>
      <c r="E433" s="878"/>
      <c r="F433" s="878"/>
      <c r="G433" s="878"/>
      <c r="H433" s="878"/>
    </row>
    <row r="434" spans="3:8">
      <c r="C434" s="878"/>
      <c r="D434" s="878"/>
      <c r="E434" s="878"/>
      <c r="F434" s="878"/>
      <c r="G434" s="878"/>
      <c r="H434" s="878"/>
    </row>
    <row r="435" spans="3:8">
      <c r="C435" s="878"/>
      <c r="D435" s="878"/>
      <c r="E435" s="878"/>
      <c r="F435" s="878"/>
      <c r="G435" s="878"/>
      <c r="H435" s="878"/>
    </row>
    <row r="436" spans="3:8">
      <c r="C436" s="878"/>
      <c r="D436" s="878"/>
      <c r="E436" s="878"/>
      <c r="F436" s="878"/>
      <c r="G436" s="878"/>
      <c r="H436" s="878"/>
    </row>
    <row r="437" spans="3:8">
      <c r="C437" s="878"/>
      <c r="D437" s="878"/>
      <c r="E437" s="878"/>
      <c r="F437" s="878"/>
      <c r="G437" s="878"/>
      <c r="H437" s="878"/>
    </row>
    <row r="438" spans="3:8">
      <c r="C438" s="878"/>
      <c r="D438" s="878"/>
      <c r="E438" s="878"/>
      <c r="F438" s="878"/>
      <c r="G438" s="878"/>
      <c r="H438" s="878"/>
    </row>
    <row r="439" spans="3:8">
      <c r="C439" s="878"/>
      <c r="D439" s="878"/>
      <c r="E439" s="878"/>
      <c r="F439" s="878"/>
      <c r="G439" s="878"/>
      <c r="H439" s="878"/>
    </row>
    <row r="440" spans="3:8">
      <c r="C440" s="878"/>
      <c r="D440" s="878"/>
      <c r="E440" s="878"/>
      <c r="F440" s="878"/>
      <c r="G440" s="878"/>
      <c r="H440" s="878"/>
    </row>
    <row r="441" spans="3:8">
      <c r="C441" s="878"/>
      <c r="D441" s="878"/>
      <c r="E441" s="878"/>
      <c r="F441" s="878"/>
      <c r="G441" s="878"/>
      <c r="H441" s="878"/>
    </row>
    <row r="442" spans="3:8">
      <c r="C442" s="878"/>
      <c r="D442" s="878"/>
      <c r="E442" s="878"/>
      <c r="F442" s="878"/>
      <c r="G442" s="878"/>
      <c r="H442" s="878"/>
    </row>
    <row r="443" spans="3:8">
      <c r="C443" s="878"/>
      <c r="D443" s="878"/>
      <c r="E443" s="878"/>
      <c r="F443" s="878"/>
      <c r="G443" s="878"/>
      <c r="H443" s="878"/>
    </row>
    <row r="445" spans="3:8">
      <c r="C445" s="878"/>
    </row>
    <row r="449" spans="2:6">
      <c r="B449" s="878"/>
      <c r="C449" s="878"/>
      <c r="D449" s="878"/>
      <c r="E449" s="878"/>
      <c r="F449" s="878"/>
    </row>
    <row r="456" spans="2:6">
      <c r="C456" s="878"/>
    </row>
    <row r="457" spans="2:6">
      <c r="C457" s="878"/>
    </row>
    <row r="458" spans="2:6">
      <c r="C458" s="878"/>
    </row>
    <row r="459" spans="2:6">
      <c r="C459" s="878"/>
    </row>
    <row r="460" spans="2:6">
      <c r="C460" s="878"/>
    </row>
    <row r="461" spans="2:6">
      <c r="C461" s="878"/>
    </row>
    <row r="462" spans="2:6">
      <c r="C462" s="878"/>
    </row>
    <row r="463" spans="2:6">
      <c r="C463" s="878"/>
    </row>
    <row r="464" spans="2:6">
      <c r="C464" s="878"/>
    </row>
    <row r="465" spans="3:3">
      <c r="C465" s="878"/>
    </row>
    <row r="466" spans="3:3">
      <c r="C466" s="878"/>
    </row>
    <row r="467" spans="3:3">
      <c r="C467" s="878"/>
    </row>
    <row r="474" spans="3:3">
      <c r="C474" s="878"/>
    </row>
    <row r="475" spans="3:3">
      <c r="C475" s="878"/>
    </row>
    <row r="476" spans="3:3">
      <c r="C476" s="878"/>
    </row>
    <row r="477" spans="3:3">
      <c r="C477" s="878"/>
    </row>
    <row r="478" spans="3:3">
      <c r="C478" s="878"/>
    </row>
    <row r="479" spans="3:3">
      <c r="C479" s="878"/>
    </row>
    <row r="480" spans="3:3">
      <c r="C480" s="878"/>
    </row>
    <row r="481" spans="3:3">
      <c r="C481" s="878"/>
    </row>
    <row r="482" spans="3:3">
      <c r="C482" s="878"/>
    </row>
    <row r="483" spans="3:3">
      <c r="C483" s="878"/>
    </row>
    <row r="484" spans="3:3">
      <c r="C484" s="878"/>
    </row>
    <row r="485" spans="3:3">
      <c r="C485" s="878"/>
    </row>
    <row r="486" spans="3:3">
      <c r="C486" s="878"/>
    </row>
    <row r="487" spans="3:3">
      <c r="C487" s="878"/>
    </row>
    <row r="488" spans="3:3">
      <c r="C488" s="878"/>
    </row>
    <row r="489" spans="3:3">
      <c r="C489" s="878"/>
    </row>
    <row r="490" spans="3:3">
      <c r="C490" s="878"/>
    </row>
    <row r="491" spans="3:3">
      <c r="C491" s="878"/>
    </row>
    <row r="492" spans="3:3">
      <c r="C492" s="878"/>
    </row>
    <row r="493" spans="3:3">
      <c r="C493" s="878"/>
    </row>
    <row r="494" spans="3:3">
      <c r="C494" s="878"/>
    </row>
    <row r="495" spans="3:3">
      <c r="C495" s="878"/>
    </row>
    <row r="496" spans="3:3">
      <c r="C496" s="878"/>
    </row>
    <row r="497" spans="3:3">
      <c r="C497" s="878"/>
    </row>
    <row r="498" spans="3:3">
      <c r="C498" s="878"/>
    </row>
    <row r="499" spans="3:3">
      <c r="C499" s="878"/>
    </row>
    <row r="500" spans="3:3">
      <c r="C500" s="878"/>
    </row>
    <row r="501" spans="3:3">
      <c r="C501" s="878"/>
    </row>
    <row r="502" spans="3:3">
      <c r="C502" s="878"/>
    </row>
    <row r="503" spans="3:3">
      <c r="C503" s="878"/>
    </row>
    <row r="504" spans="3:3">
      <c r="C504" s="878"/>
    </row>
    <row r="505" spans="3:3">
      <c r="C505" s="878"/>
    </row>
  </sheetData>
  <sheetProtection algorithmName="SHA-512" hashValue="c51xXlYzJeKVn31W7Bg1eegTnRVJGJrY978NX6KT8UkNDJ0Zmq86ohhU0iA8HR783cXQKcFS5ncy7HxrRBOU+g==" saltValue="zhDxbacPmqyIdViPhWp1LQ==" spinCount="100000" sheet="1" objects="1" scenarios="1"/>
  <mergeCells count="38">
    <mergeCell ref="F14:F16"/>
    <mergeCell ref="G14:H14"/>
    <mergeCell ref="I14:I16"/>
    <mergeCell ref="A22:A24"/>
    <mergeCell ref="C22:D23"/>
    <mergeCell ref="E22:F23"/>
    <mergeCell ref="B23:B24"/>
    <mergeCell ref="A13:A16"/>
    <mergeCell ref="B13:D13"/>
    <mergeCell ref="E13:I13"/>
    <mergeCell ref="B14:C15"/>
    <mergeCell ref="D14:D16"/>
    <mergeCell ref="E14:E16"/>
    <mergeCell ref="K14:K16"/>
    <mergeCell ref="L14:L16"/>
    <mergeCell ref="M14:M16"/>
    <mergeCell ref="N14:N16"/>
    <mergeCell ref="G15:G16"/>
    <mergeCell ref="J13:J16"/>
    <mergeCell ref="A32:A33"/>
    <mergeCell ref="B32:D32"/>
    <mergeCell ref="A39:A41"/>
    <mergeCell ref="B39:B41"/>
    <mergeCell ref="C39:C41"/>
    <mergeCell ref="D39:D41"/>
    <mergeCell ref="L39:L41"/>
    <mergeCell ref="M39:M41"/>
    <mergeCell ref="N39:Q39"/>
    <mergeCell ref="E40:E41"/>
    <mergeCell ref="F40:F41"/>
    <mergeCell ref="N40:N41"/>
    <mergeCell ref="O40:Q40"/>
    <mergeCell ref="E39:F39"/>
    <mergeCell ref="G39:G41"/>
    <mergeCell ref="H39:H41"/>
    <mergeCell ref="I39:I41"/>
    <mergeCell ref="J39:J41"/>
    <mergeCell ref="K39:K41"/>
  </mergeCells>
  <conditionalFormatting sqref="T44">
    <cfRule type="containsText" dxfId="6" priority="1" operator="containsText" text="Atentie">
      <formula>NOT(ISERROR(SEARCH("Atentie",T44)))</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V505"/>
  <sheetViews>
    <sheetView workbookViewId="0">
      <selection activeCell="H12" sqref="H12 C22 C27"/>
    </sheetView>
  </sheetViews>
  <sheetFormatPr defaultColWidth="9.109375" defaultRowHeight="13.8"/>
  <cols>
    <col min="1" max="1" width="17.6640625" style="27" customWidth="1"/>
    <col min="2" max="2" width="20.6640625" style="27" customWidth="1"/>
    <col min="3" max="3" width="13" style="27" customWidth="1"/>
    <col min="4" max="4" width="17.6640625" style="27" customWidth="1"/>
    <col min="5" max="5" width="20.6640625" style="27" customWidth="1"/>
    <col min="6" max="7" width="13" style="27" customWidth="1"/>
    <col min="8" max="16384" width="9.109375" style="27"/>
  </cols>
  <sheetData>
    <row r="1" spans="1:9">
      <c r="A1" s="26"/>
      <c r="B1" s="26"/>
      <c r="C1" s="26"/>
      <c r="H1" s="21"/>
      <c r="I1" s="2"/>
    </row>
    <row r="2" spans="1:9">
      <c r="B2" s="575"/>
      <c r="H2" s="2"/>
      <c r="I2" s="2"/>
    </row>
    <row r="3" spans="1:9">
      <c r="B3" s="575"/>
    </row>
    <row r="4" spans="1:9">
      <c r="B4" s="575"/>
    </row>
    <row r="5" spans="1:9">
      <c r="A5" s="27" t="s">
        <v>38</v>
      </c>
      <c r="B5" s="575"/>
    </row>
    <row r="6" spans="1:9">
      <c r="A6" s="1" t="s">
        <v>1619</v>
      </c>
    </row>
    <row r="8" spans="1:9">
      <c r="A8" s="12" t="s">
        <v>1618</v>
      </c>
    </row>
    <row r="9" spans="1:9" ht="15" customHeight="1">
      <c r="A9" s="1247" t="s">
        <v>1617</v>
      </c>
      <c r="B9" s="1247" t="s">
        <v>1616</v>
      </c>
      <c r="C9" s="1247" t="s">
        <v>1615</v>
      </c>
      <c r="D9" s="1250" t="s">
        <v>1614</v>
      </c>
      <c r="E9" s="1252"/>
      <c r="F9" s="1250" t="s">
        <v>1613</v>
      </c>
      <c r="G9" s="1252"/>
    </row>
    <row r="10" spans="1:9" ht="55.2">
      <c r="A10" s="1249"/>
      <c r="B10" s="1249"/>
      <c r="C10" s="1249"/>
      <c r="D10" s="4" t="s">
        <v>1</v>
      </c>
      <c r="E10" s="4" t="s">
        <v>1612</v>
      </c>
      <c r="F10" s="4" t="s">
        <v>1611</v>
      </c>
      <c r="G10" s="4" t="s">
        <v>1610</v>
      </c>
    </row>
    <row r="11" spans="1:9">
      <c r="A11" s="23">
        <v>1</v>
      </c>
      <c r="B11" s="23">
        <v>2</v>
      </c>
      <c r="C11" s="23">
        <v>3</v>
      </c>
      <c r="D11" s="23">
        <v>4</v>
      </c>
      <c r="E11" s="23">
        <v>5</v>
      </c>
      <c r="F11" s="23">
        <v>6</v>
      </c>
      <c r="G11" s="23">
        <v>7</v>
      </c>
    </row>
    <row r="12" spans="1:9" s="29" customFormat="1" ht="20.25" customHeight="1">
      <c r="A12" s="3">
        <v>0</v>
      </c>
      <c r="B12" s="3">
        <v>0</v>
      </c>
      <c r="C12" s="511">
        <v>0</v>
      </c>
      <c r="D12" s="3">
        <v>0</v>
      </c>
      <c r="E12" s="25">
        <v>0</v>
      </c>
      <c r="F12" s="3">
        <v>0</v>
      </c>
      <c r="G12" s="3">
        <v>0</v>
      </c>
      <c r="H12" s="801" t="str">
        <f>IF(D12&gt;=(E12),"OK!","Err")</f>
        <v>OK!</v>
      </c>
      <c r="I12" s="36"/>
    </row>
    <row r="13" spans="1:9">
      <c r="A13" s="12"/>
    </row>
    <row r="14" spans="1:9">
      <c r="A14" s="12" t="s">
        <v>1609</v>
      </c>
    </row>
    <row r="15" spans="1:9" ht="55.2">
      <c r="A15" s="4" t="s">
        <v>1608</v>
      </c>
      <c r="B15" s="4" t="s">
        <v>1607</v>
      </c>
      <c r="C15" s="4" t="s">
        <v>1606</v>
      </c>
      <c r="D15" s="4" t="s">
        <v>1605</v>
      </c>
      <c r="F15" s="27" t="s">
        <v>0</v>
      </c>
    </row>
    <row r="16" spans="1:9">
      <c r="A16" s="23">
        <v>1</v>
      </c>
      <c r="B16" s="23">
        <v>2</v>
      </c>
      <c r="C16" s="23">
        <v>3</v>
      </c>
      <c r="D16" s="23">
        <v>4</v>
      </c>
    </row>
    <row r="17" spans="1:4">
      <c r="A17" s="3">
        <v>0</v>
      </c>
      <c r="B17" s="3">
        <v>0</v>
      </c>
      <c r="C17" s="3">
        <v>0</v>
      </c>
      <c r="D17" s="511">
        <v>0</v>
      </c>
    </row>
    <row r="18" spans="1:4">
      <c r="A18" s="12"/>
    </row>
    <row r="19" spans="1:4">
      <c r="A19" s="12" t="s">
        <v>1604</v>
      </c>
    </row>
    <row r="20" spans="1:4" ht="27.6">
      <c r="A20" s="4" t="s">
        <v>1602</v>
      </c>
      <c r="B20" s="4" t="s">
        <v>1601</v>
      </c>
    </row>
    <row r="21" spans="1:4">
      <c r="A21" s="4">
        <v>1</v>
      </c>
      <c r="B21" s="4">
        <v>2</v>
      </c>
    </row>
    <row r="22" spans="1:4">
      <c r="A22" s="3">
        <v>0</v>
      </c>
      <c r="B22" s="3">
        <v>0</v>
      </c>
      <c r="C22" s="801" t="str">
        <f>IF(OR(A22&gt;(B22),(AND(A22=0,B22=0))),"OK!","Err")</f>
        <v>OK!</v>
      </c>
    </row>
    <row r="23" spans="1:4">
      <c r="A23" s="12"/>
    </row>
    <row r="24" spans="1:4">
      <c r="A24" s="27" t="s">
        <v>1603</v>
      </c>
    </row>
    <row r="25" spans="1:4" ht="27.6">
      <c r="A25" s="4" t="s">
        <v>1602</v>
      </c>
      <c r="B25" s="4" t="s">
        <v>1601</v>
      </c>
    </row>
    <row r="26" spans="1:4">
      <c r="A26" s="4">
        <v>1</v>
      </c>
      <c r="B26" s="4">
        <v>2</v>
      </c>
    </row>
    <row r="27" spans="1:4">
      <c r="A27" s="3">
        <v>0</v>
      </c>
      <c r="B27" s="3">
        <v>0</v>
      </c>
      <c r="C27" s="801" t="str">
        <f>IF(OR(A27&gt;(B27),(AND(A27=0,B27=0))),"OK!","Err")</f>
        <v>OK!</v>
      </c>
    </row>
    <row r="54" spans="3:3">
      <c r="C54" s="878"/>
    </row>
    <row r="66" spans="5:7">
      <c r="E66" s="878"/>
      <c r="F66" s="878"/>
      <c r="G66" s="878"/>
    </row>
    <row r="71" spans="5:7">
      <c r="F71" s="878"/>
    </row>
    <row r="77" spans="5:7">
      <c r="E77" s="878"/>
      <c r="F77" s="878"/>
    </row>
    <row r="78" spans="5:7">
      <c r="E78" s="878"/>
      <c r="F78" s="878"/>
    </row>
    <row r="86" spans="3:6">
      <c r="C86" s="878"/>
      <c r="D86" s="878"/>
      <c r="F86" s="878"/>
    </row>
    <row r="92" spans="3:6">
      <c r="C92" s="878"/>
      <c r="D92" s="878"/>
      <c r="F92" s="878"/>
    </row>
    <row r="115" spans="3:9">
      <c r="C115" s="878"/>
    </row>
    <row r="122" spans="3:9">
      <c r="C122" s="878"/>
      <c r="D122" s="878"/>
      <c r="E122" s="878"/>
      <c r="F122" s="878"/>
      <c r="G122" s="878"/>
      <c r="H122" s="878"/>
      <c r="I122" s="878"/>
    </row>
    <row r="130" spans="8:9">
      <c r="H130" s="878"/>
    </row>
    <row r="136" spans="8:9">
      <c r="H136" s="878"/>
    </row>
    <row r="139" spans="8:9">
      <c r="H139" s="878"/>
    </row>
    <row r="140" spans="8:9">
      <c r="H140" s="878"/>
      <c r="I140" s="878"/>
    </row>
    <row r="144" spans="8:9">
      <c r="H144" s="878"/>
    </row>
    <row r="145" spans="8:9">
      <c r="H145" s="878"/>
      <c r="I145" s="878"/>
    </row>
    <row r="148" spans="8:9">
      <c r="H148" s="878"/>
    </row>
    <row r="169" spans="3:14">
      <c r="C169" s="878"/>
      <c r="D169" s="878"/>
      <c r="E169" s="878"/>
      <c r="F169" s="878"/>
      <c r="G169" s="878"/>
      <c r="L169" s="878"/>
    </row>
    <row r="170" spans="3:14">
      <c r="C170" s="878"/>
      <c r="D170" s="878"/>
      <c r="E170" s="878"/>
      <c r="L170" s="878"/>
    </row>
    <row r="171" spans="3:14">
      <c r="C171" s="878"/>
      <c r="D171" s="878"/>
      <c r="E171" s="878"/>
      <c r="L171" s="878"/>
    </row>
    <row r="172" spans="3:14">
      <c r="C172" s="878"/>
      <c r="D172" s="878"/>
      <c r="E172" s="878"/>
      <c r="L172" s="878"/>
    </row>
    <row r="173" spans="3:14">
      <c r="C173" s="878"/>
      <c r="L173" s="878"/>
    </row>
    <row r="174" spans="3:14">
      <c r="C174" s="878"/>
      <c r="L174" s="878"/>
      <c r="M174" s="878"/>
      <c r="N174" s="878"/>
    </row>
    <row r="175" spans="3:14">
      <c r="C175" s="878"/>
      <c r="L175" s="878"/>
      <c r="M175" s="878"/>
      <c r="N175" s="878"/>
    </row>
    <row r="176" spans="3:14">
      <c r="C176" s="878"/>
      <c r="L176" s="878"/>
      <c r="M176" s="878"/>
      <c r="N176" s="878"/>
    </row>
    <row r="177" spans="3:14">
      <c r="C177" s="878"/>
      <c r="L177" s="878"/>
      <c r="M177" s="878"/>
      <c r="N177" s="878"/>
    </row>
    <row r="178" spans="3:14">
      <c r="C178" s="878"/>
      <c r="L178" s="878"/>
    </row>
    <row r="179" spans="3:14">
      <c r="C179" s="878"/>
      <c r="L179" s="878"/>
    </row>
    <row r="180" spans="3:14">
      <c r="C180" s="878"/>
      <c r="D180" s="878"/>
      <c r="E180" s="878"/>
      <c r="L180" s="878"/>
    </row>
    <row r="181" spans="3:14">
      <c r="C181" s="878"/>
      <c r="L181" s="878"/>
    </row>
    <row r="182" spans="3:14">
      <c r="C182" s="878"/>
      <c r="D182" s="878"/>
      <c r="E182" s="878"/>
      <c r="L182" s="878"/>
    </row>
    <row r="183" spans="3:14">
      <c r="C183" s="878"/>
      <c r="L183" s="878"/>
    </row>
    <row r="184" spans="3:14">
      <c r="C184" s="878"/>
      <c r="L184" s="878"/>
    </row>
    <row r="185" spans="3:14">
      <c r="C185" s="878"/>
      <c r="L185" s="878"/>
    </row>
    <row r="186" spans="3:14">
      <c r="C186" s="878"/>
      <c r="L186" s="878"/>
    </row>
    <row r="187" spans="3:14">
      <c r="C187" s="878"/>
      <c r="L187" s="878"/>
    </row>
    <row r="188" spans="3:14">
      <c r="C188" s="878"/>
      <c r="L188" s="878"/>
    </row>
    <row r="189" spans="3:14">
      <c r="C189" s="878"/>
      <c r="L189" s="878"/>
    </row>
    <row r="195" spans="3:10">
      <c r="C195" s="878"/>
      <c r="D195" s="878"/>
      <c r="E195" s="878"/>
      <c r="F195" s="878"/>
      <c r="G195" s="878"/>
      <c r="H195" s="878"/>
      <c r="I195" s="878"/>
      <c r="J195" s="878"/>
    </row>
    <row r="215" spans="3:10">
      <c r="C215" s="878"/>
      <c r="D215" s="878"/>
      <c r="E215" s="878"/>
      <c r="F215" s="878"/>
      <c r="G215" s="878"/>
      <c r="H215" s="878"/>
      <c r="I215" s="878"/>
      <c r="J215" s="878"/>
    </row>
    <row r="239" spans="5:18">
      <c r="E239" s="878"/>
      <c r="F239" s="878"/>
      <c r="G239" s="878"/>
      <c r="H239" s="878"/>
      <c r="I239" s="878"/>
      <c r="J239" s="878"/>
      <c r="K239" s="878"/>
      <c r="L239" s="878"/>
      <c r="M239" s="878"/>
      <c r="N239" s="878"/>
      <c r="O239" s="878"/>
      <c r="P239" s="878"/>
      <c r="Q239" s="878"/>
      <c r="R239" s="878"/>
    </row>
    <row r="240" spans="5:18">
      <c r="E240" s="878"/>
      <c r="F240" s="878"/>
      <c r="G240" s="878"/>
      <c r="H240" s="878"/>
      <c r="I240" s="878"/>
      <c r="J240" s="878"/>
      <c r="K240" s="878"/>
      <c r="L240" s="878"/>
      <c r="M240" s="878"/>
      <c r="N240" s="878"/>
      <c r="O240" s="878"/>
      <c r="P240" s="878"/>
      <c r="Q240" s="878"/>
      <c r="R240" s="878"/>
    </row>
    <row r="241" spans="5:18">
      <c r="E241" s="878"/>
      <c r="F241" s="878"/>
      <c r="G241" s="878"/>
      <c r="H241" s="878"/>
      <c r="I241" s="878"/>
      <c r="J241" s="878"/>
      <c r="K241" s="878"/>
      <c r="L241" s="878"/>
      <c r="M241" s="878"/>
      <c r="N241" s="878"/>
      <c r="O241" s="878"/>
      <c r="P241" s="878"/>
      <c r="Q241" s="878"/>
      <c r="R241" s="878"/>
    </row>
    <row r="242" spans="5:18">
      <c r="E242" s="878"/>
      <c r="F242" s="878"/>
      <c r="G242" s="878"/>
      <c r="H242" s="878"/>
      <c r="I242" s="878"/>
      <c r="J242" s="878"/>
      <c r="K242" s="878"/>
      <c r="L242" s="878"/>
      <c r="M242" s="878"/>
      <c r="N242" s="878"/>
      <c r="O242" s="878"/>
      <c r="P242" s="878"/>
      <c r="Q242" s="878"/>
      <c r="R242" s="878"/>
    </row>
    <row r="243" spans="5:18">
      <c r="E243" s="878"/>
      <c r="F243" s="878"/>
      <c r="G243" s="878"/>
      <c r="H243" s="878"/>
      <c r="I243" s="878"/>
      <c r="J243" s="878"/>
      <c r="K243" s="878"/>
      <c r="L243" s="878"/>
      <c r="M243" s="878"/>
      <c r="N243" s="878"/>
      <c r="O243" s="878"/>
      <c r="P243" s="878"/>
      <c r="Q243" s="878"/>
      <c r="R243" s="878"/>
    </row>
    <row r="244" spans="5:18">
      <c r="E244" s="878"/>
      <c r="F244" s="878"/>
      <c r="G244" s="878"/>
      <c r="H244" s="878"/>
      <c r="I244" s="878"/>
      <c r="J244" s="878"/>
      <c r="K244" s="878"/>
      <c r="L244" s="878"/>
      <c r="M244" s="878"/>
      <c r="N244" s="878"/>
      <c r="O244" s="878"/>
      <c r="P244" s="878"/>
      <c r="Q244" s="878"/>
      <c r="R244" s="878"/>
    </row>
    <row r="245" spans="5:18">
      <c r="E245" s="878"/>
      <c r="F245" s="878"/>
      <c r="G245" s="878"/>
      <c r="H245" s="878"/>
      <c r="I245" s="878"/>
      <c r="J245" s="878"/>
      <c r="K245" s="878"/>
      <c r="L245" s="878"/>
      <c r="M245" s="878"/>
      <c r="N245" s="878"/>
      <c r="O245" s="878"/>
      <c r="P245" s="878"/>
      <c r="Q245" s="878"/>
      <c r="R245" s="878"/>
    </row>
    <row r="246" spans="5:18">
      <c r="E246" s="878"/>
      <c r="F246" s="878"/>
      <c r="G246" s="878"/>
      <c r="H246" s="878"/>
      <c r="I246" s="878"/>
      <c r="J246" s="878"/>
      <c r="K246" s="878"/>
      <c r="L246" s="878"/>
      <c r="M246" s="878"/>
      <c r="N246" s="878"/>
      <c r="O246" s="878"/>
      <c r="P246" s="878"/>
      <c r="Q246" s="878"/>
      <c r="R246" s="878"/>
    </row>
    <row r="247" spans="5:18">
      <c r="E247" s="878"/>
      <c r="F247" s="878"/>
      <c r="G247" s="878"/>
      <c r="H247" s="878"/>
      <c r="I247" s="878"/>
      <c r="J247" s="878"/>
      <c r="K247" s="878"/>
      <c r="L247" s="878"/>
      <c r="M247" s="878"/>
      <c r="N247" s="878"/>
      <c r="O247" s="878"/>
      <c r="P247" s="878"/>
      <c r="Q247" s="878"/>
      <c r="R247" s="878"/>
    </row>
    <row r="248" spans="5:18">
      <c r="E248" s="878"/>
      <c r="F248" s="878"/>
      <c r="G248" s="878"/>
      <c r="H248" s="878"/>
      <c r="I248" s="878"/>
      <c r="J248" s="878"/>
      <c r="K248" s="878"/>
      <c r="L248" s="878"/>
      <c r="M248" s="878"/>
      <c r="N248" s="878"/>
      <c r="O248" s="878"/>
      <c r="P248" s="878"/>
      <c r="Q248" s="878"/>
      <c r="R248" s="878"/>
    </row>
    <row r="249" spans="5:18">
      <c r="E249" s="878"/>
      <c r="F249" s="878"/>
      <c r="G249" s="878"/>
      <c r="H249" s="878"/>
      <c r="I249" s="878"/>
      <c r="J249" s="878"/>
      <c r="K249" s="878"/>
      <c r="L249" s="878"/>
      <c r="M249" s="878"/>
      <c r="N249" s="878"/>
      <c r="O249" s="878"/>
      <c r="P249" s="878"/>
      <c r="Q249" s="878"/>
      <c r="R249" s="878"/>
    </row>
    <row r="250" spans="5:18">
      <c r="E250" s="878"/>
      <c r="F250" s="878"/>
      <c r="G250" s="878"/>
      <c r="H250" s="878"/>
      <c r="I250" s="878"/>
      <c r="J250" s="878"/>
      <c r="K250" s="878"/>
      <c r="L250" s="878"/>
      <c r="M250" s="878"/>
      <c r="N250" s="878"/>
      <c r="O250" s="878"/>
      <c r="P250" s="878"/>
      <c r="Q250" s="878"/>
      <c r="R250" s="878"/>
    </row>
    <row r="251" spans="5:18">
      <c r="E251" s="878"/>
      <c r="F251" s="878"/>
      <c r="G251" s="878"/>
      <c r="H251" s="878"/>
      <c r="I251" s="878"/>
      <c r="J251" s="878"/>
      <c r="K251" s="878"/>
      <c r="L251" s="878"/>
      <c r="M251" s="878"/>
      <c r="N251" s="878"/>
      <c r="O251" s="878"/>
      <c r="P251" s="878"/>
      <c r="Q251" s="878"/>
      <c r="R251" s="878"/>
    </row>
    <row r="252" spans="5:18">
      <c r="E252" s="878"/>
      <c r="F252" s="878"/>
      <c r="G252" s="878"/>
      <c r="H252" s="878"/>
      <c r="I252" s="878"/>
      <c r="J252" s="878"/>
      <c r="K252" s="878"/>
      <c r="L252" s="878"/>
      <c r="M252" s="878"/>
      <c r="N252" s="878"/>
      <c r="O252" s="878"/>
      <c r="P252" s="878"/>
      <c r="Q252" s="878"/>
      <c r="R252" s="878"/>
    </row>
    <row r="253" spans="5:18">
      <c r="E253" s="878"/>
      <c r="F253" s="878"/>
      <c r="G253" s="878"/>
      <c r="H253" s="878"/>
      <c r="I253" s="878"/>
      <c r="J253" s="878"/>
      <c r="K253" s="878"/>
      <c r="L253" s="878"/>
      <c r="M253" s="878"/>
      <c r="N253" s="878"/>
      <c r="O253" s="878"/>
      <c r="P253" s="878"/>
      <c r="Q253" s="878"/>
      <c r="R253" s="878"/>
    </row>
    <row r="254" spans="5:18">
      <c r="E254" s="878"/>
      <c r="F254" s="878"/>
      <c r="G254" s="878"/>
      <c r="H254" s="878"/>
      <c r="I254" s="878"/>
      <c r="J254" s="878"/>
      <c r="K254" s="878"/>
      <c r="L254" s="878"/>
      <c r="M254" s="878"/>
      <c r="N254" s="878"/>
      <c r="O254" s="878"/>
      <c r="P254" s="878"/>
      <c r="Q254" s="878"/>
      <c r="R254" s="878"/>
    </row>
    <row r="255" spans="5:18">
      <c r="E255" s="878"/>
      <c r="F255" s="878"/>
      <c r="G255" s="878"/>
      <c r="H255" s="878"/>
      <c r="I255" s="878"/>
      <c r="J255" s="878"/>
      <c r="K255" s="878"/>
      <c r="L255" s="878"/>
      <c r="M255" s="878"/>
      <c r="N255" s="878"/>
      <c r="O255" s="878"/>
      <c r="P255" s="878"/>
      <c r="Q255" s="878"/>
      <c r="R255" s="878"/>
    </row>
    <row r="256" spans="5:18">
      <c r="E256" s="878"/>
      <c r="F256" s="878"/>
      <c r="G256" s="878"/>
      <c r="H256" s="878"/>
      <c r="I256" s="878"/>
      <c r="J256" s="878"/>
      <c r="K256" s="878"/>
      <c r="L256" s="878"/>
      <c r="M256" s="878"/>
      <c r="N256" s="878"/>
      <c r="O256" s="878"/>
      <c r="P256" s="878"/>
      <c r="Q256" s="878"/>
      <c r="R256" s="878"/>
    </row>
    <row r="257" spans="3:20">
      <c r="E257" s="878"/>
      <c r="F257" s="878"/>
      <c r="G257" s="878"/>
      <c r="H257" s="878"/>
      <c r="I257" s="878"/>
      <c r="J257" s="878"/>
      <c r="K257" s="878"/>
      <c r="L257" s="878"/>
      <c r="M257" s="878"/>
      <c r="N257" s="878"/>
      <c r="O257" s="878"/>
      <c r="P257" s="878"/>
      <c r="Q257" s="878"/>
      <c r="R257" s="878"/>
    </row>
    <row r="258" spans="3:20">
      <c r="E258" s="878"/>
      <c r="F258" s="878"/>
      <c r="G258" s="878"/>
      <c r="H258" s="878"/>
      <c r="I258" s="878"/>
      <c r="J258" s="878"/>
      <c r="K258" s="878"/>
      <c r="L258" s="878"/>
      <c r="M258" s="878"/>
      <c r="N258" s="878"/>
      <c r="O258" s="878"/>
      <c r="P258" s="878"/>
      <c r="Q258" s="878"/>
      <c r="R258" s="878"/>
    </row>
    <row r="259" spans="3:20">
      <c r="E259" s="878"/>
      <c r="F259" s="878"/>
      <c r="G259" s="878"/>
      <c r="H259" s="878"/>
      <c r="I259" s="878"/>
      <c r="J259" s="878"/>
      <c r="K259" s="878"/>
      <c r="L259" s="878"/>
      <c r="M259" s="878"/>
      <c r="N259" s="878"/>
      <c r="O259" s="878"/>
      <c r="P259" s="878"/>
      <c r="Q259" s="878"/>
      <c r="R259" s="878"/>
    </row>
    <row r="260" spans="3:20">
      <c r="E260" s="878"/>
      <c r="F260" s="878"/>
      <c r="G260" s="878"/>
      <c r="H260" s="878"/>
      <c r="I260" s="878"/>
      <c r="J260" s="878"/>
      <c r="K260" s="878"/>
      <c r="L260" s="878"/>
      <c r="M260" s="878"/>
      <c r="N260" s="878"/>
      <c r="O260" s="878"/>
      <c r="P260" s="878"/>
      <c r="Q260" s="878"/>
      <c r="R260" s="878"/>
    </row>
    <row r="262" spans="3:20">
      <c r="C262" s="878"/>
      <c r="D262" s="878"/>
      <c r="E262" s="878"/>
      <c r="F262" s="878"/>
      <c r="G262" s="878"/>
      <c r="H262" s="878"/>
      <c r="I262" s="878"/>
      <c r="J262" s="878"/>
      <c r="K262" s="878"/>
      <c r="L262" s="878"/>
      <c r="M262" s="878"/>
      <c r="N262" s="878"/>
      <c r="O262" s="878"/>
      <c r="P262" s="878"/>
      <c r="Q262" s="878"/>
      <c r="R262" s="878"/>
      <c r="S262" s="878"/>
      <c r="T262" s="878"/>
    </row>
    <row r="266" spans="3:20">
      <c r="C266" s="878"/>
      <c r="D266" s="878"/>
      <c r="E266" s="878"/>
      <c r="F266" s="878"/>
      <c r="G266" s="878"/>
      <c r="H266" s="878"/>
      <c r="I266" s="878"/>
      <c r="J266" s="878"/>
      <c r="K266" s="878"/>
      <c r="L266" s="878"/>
      <c r="M266" s="878"/>
      <c r="N266" s="878"/>
      <c r="O266" s="878"/>
      <c r="P266" s="878"/>
      <c r="Q266" s="878"/>
      <c r="R266" s="878"/>
      <c r="S266" s="878"/>
      <c r="T266" s="878"/>
    </row>
    <row r="267" spans="3:20">
      <c r="C267" s="878"/>
      <c r="D267" s="878"/>
      <c r="E267" s="878"/>
      <c r="F267" s="878"/>
      <c r="G267" s="878"/>
      <c r="H267" s="878"/>
      <c r="I267" s="878"/>
      <c r="J267" s="878"/>
      <c r="K267" s="878"/>
      <c r="L267" s="878"/>
      <c r="M267" s="878"/>
      <c r="N267" s="878"/>
      <c r="O267" s="878"/>
      <c r="P267" s="878"/>
      <c r="Q267" s="878"/>
      <c r="R267" s="878"/>
      <c r="S267" s="878"/>
      <c r="T267" s="878"/>
    </row>
    <row r="268" spans="3:20">
      <c r="C268" s="878"/>
      <c r="D268" s="878"/>
      <c r="E268" s="878"/>
      <c r="F268" s="878"/>
      <c r="G268" s="878"/>
      <c r="H268" s="878"/>
      <c r="I268" s="878"/>
      <c r="J268" s="878"/>
      <c r="K268" s="878"/>
      <c r="L268" s="878"/>
      <c r="M268" s="878"/>
      <c r="N268" s="878"/>
      <c r="O268" s="878"/>
      <c r="P268" s="878"/>
      <c r="Q268" s="878"/>
      <c r="R268" s="878"/>
      <c r="S268" s="878"/>
      <c r="T268" s="878"/>
    </row>
    <row r="269" spans="3:20">
      <c r="C269" s="878"/>
      <c r="D269" s="878"/>
      <c r="E269" s="878"/>
      <c r="F269" s="878"/>
      <c r="G269" s="878"/>
      <c r="H269" s="878"/>
      <c r="I269" s="878"/>
      <c r="J269" s="878"/>
      <c r="K269" s="878"/>
      <c r="L269" s="878"/>
      <c r="M269" s="878"/>
      <c r="N269" s="878"/>
      <c r="O269" s="878"/>
      <c r="P269" s="878"/>
      <c r="Q269" s="878"/>
      <c r="R269" s="878"/>
      <c r="S269" s="878"/>
      <c r="T269" s="878"/>
    </row>
    <row r="272" spans="3:20">
      <c r="C272" s="878"/>
      <c r="D272" s="878"/>
      <c r="E272" s="878"/>
      <c r="F272" s="878"/>
      <c r="G272" s="878"/>
      <c r="H272" s="878"/>
      <c r="I272" s="878"/>
      <c r="J272" s="878"/>
      <c r="K272" s="878"/>
      <c r="L272" s="878"/>
      <c r="M272" s="878"/>
      <c r="N272" s="878"/>
      <c r="O272" s="878"/>
      <c r="P272" s="878"/>
      <c r="Q272" s="878"/>
      <c r="R272" s="878"/>
      <c r="S272" s="878"/>
      <c r="T272" s="878"/>
    </row>
    <row r="274" spans="3:20">
      <c r="C274" s="878"/>
      <c r="D274" s="878"/>
      <c r="E274" s="878"/>
      <c r="F274" s="878"/>
      <c r="G274" s="878"/>
      <c r="H274" s="878"/>
      <c r="I274" s="878"/>
      <c r="J274" s="878"/>
      <c r="K274" s="878"/>
      <c r="L274" s="878"/>
      <c r="M274" s="878"/>
      <c r="N274" s="878"/>
      <c r="O274" s="878"/>
      <c r="P274" s="878"/>
      <c r="Q274" s="878"/>
      <c r="R274" s="878"/>
      <c r="S274" s="878"/>
      <c r="T274" s="878"/>
    </row>
    <row r="277" spans="3:20">
      <c r="C277" s="878"/>
      <c r="D277" s="878"/>
      <c r="E277" s="878"/>
      <c r="F277" s="878"/>
      <c r="G277" s="878"/>
      <c r="H277" s="878"/>
      <c r="I277" s="878"/>
      <c r="J277" s="878"/>
      <c r="K277" s="878"/>
      <c r="L277" s="878"/>
      <c r="M277" s="878"/>
      <c r="N277" s="878"/>
      <c r="O277" s="878"/>
      <c r="P277" s="878"/>
      <c r="Q277" s="878"/>
      <c r="R277" s="878"/>
      <c r="S277" s="878"/>
      <c r="T277" s="878"/>
    </row>
    <row r="280" spans="3:20">
      <c r="C280" s="878"/>
      <c r="D280" s="878"/>
      <c r="E280" s="878"/>
      <c r="F280" s="878"/>
      <c r="G280" s="878"/>
      <c r="H280" s="878"/>
      <c r="I280" s="878"/>
      <c r="J280" s="878"/>
      <c r="K280" s="878"/>
      <c r="L280" s="878"/>
      <c r="M280" s="878"/>
      <c r="N280" s="878"/>
      <c r="O280" s="878"/>
      <c r="P280" s="878"/>
      <c r="Q280" s="878"/>
      <c r="R280" s="878"/>
      <c r="S280" s="878"/>
      <c r="T280" s="878"/>
    </row>
    <row r="282" spans="3:20">
      <c r="C282" s="878"/>
      <c r="D282" s="878"/>
      <c r="E282" s="878"/>
      <c r="F282" s="878"/>
      <c r="G282" s="878"/>
      <c r="H282" s="878"/>
      <c r="I282" s="878"/>
      <c r="J282" s="878"/>
      <c r="K282" s="878"/>
      <c r="L282" s="878"/>
      <c r="M282" s="878"/>
      <c r="N282" s="878"/>
      <c r="O282" s="878"/>
      <c r="P282" s="878"/>
      <c r="Q282" s="878"/>
      <c r="R282" s="878"/>
      <c r="S282" s="878"/>
      <c r="T282" s="878"/>
    </row>
    <row r="284" spans="3:20">
      <c r="C284" s="878"/>
      <c r="D284" s="878"/>
      <c r="E284" s="878"/>
      <c r="F284" s="878"/>
      <c r="G284" s="878"/>
      <c r="H284" s="878"/>
      <c r="I284" s="878"/>
      <c r="J284" s="878"/>
      <c r="K284" s="878"/>
      <c r="L284" s="878"/>
      <c r="M284" s="878"/>
      <c r="N284" s="878"/>
      <c r="O284" s="878"/>
      <c r="P284" s="878"/>
      <c r="Q284" s="878"/>
      <c r="R284" s="878"/>
      <c r="S284" s="878"/>
      <c r="T284" s="878"/>
    </row>
    <row r="286" spans="3:20">
      <c r="C286" s="878"/>
      <c r="D286" s="878"/>
      <c r="E286" s="878"/>
      <c r="F286" s="878"/>
      <c r="G286" s="878"/>
      <c r="H286" s="878"/>
      <c r="I286" s="878"/>
      <c r="J286" s="878"/>
      <c r="K286" s="878"/>
      <c r="L286" s="878"/>
      <c r="M286" s="878"/>
      <c r="N286" s="878"/>
      <c r="O286" s="878"/>
      <c r="P286" s="878"/>
      <c r="Q286" s="878"/>
      <c r="R286" s="878"/>
      <c r="S286" s="878"/>
      <c r="T286" s="878"/>
    </row>
    <row r="288" spans="3:20">
      <c r="C288" s="878"/>
      <c r="D288" s="878"/>
      <c r="E288" s="878"/>
      <c r="F288" s="878"/>
      <c r="G288" s="878"/>
      <c r="H288" s="878"/>
      <c r="I288" s="878"/>
      <c r="J288" s="878"/>
      <c r="K288" s="878"/>
      <c r="L288" s="878"/>
      <c r="M288" s="878"/>
      <c r="N288" s="878"/>
      <c r="O288" s="878"/>
      <c r="P288" s="878"/>
      <c r="Q288" s="878"/>
      <c r="R288" s="878"/>
      <c r="S288" s="878"/>
      <c r="T288" s="878"/>
    </row>
    <row r="289" spans="3:22">
      <c r="C289" s="878"/>
      <c r="D289" s="878"/>
      <c r="E289" s="878"/>
      <c r="F289" s="878"/>
      <c r="G289" s="878"/>
      <c r="H289" s="878"/>
      <c r="I289" s="878"/>
      <c r="J289" s="878"/>
      <c r="K289" s="878"/>
      <c r="L289" s="878"/>
      <c r="M289" s="878"/>
      <c r="N289" s="878"/>
      <c r="O289" s="878"/>
      <c r="P289" s="878"/>
      <c r="Q289" s="878"/>
      <c r="R289" s="878"/>
      <c r="S289" s="878"/>
      <c r="T289" s="878"/>
    </row>
    <row r="290" spans="3:22">
      <c r="C290" s="878"/>
      <c r="D290" s="878"/>
      <c r="E290" s="878"/>
      <c r="F290" s="878"/>
      <c r="G290" s="878"/>
      <c r="H290" s="878"/>
      <c r="I290" s="878"/>
      <c r="J290" s="878"/>
      <c r="K290" s="878"/>
      <c r="L290" s="878"/>
      <c r="M290" s="878"/>
      <c r="N290" s="878"/>
      <c r="O290" s="878"/>
      <c r="P290" s="878"/>
      <c r="Q290" s="878"/>
      <c r="R290" s="878"/>
      <c r="S290" s="878"/>
      <c r="T290" s="878"/>
    </row>
    <row r="291" spans="3:22">
      <c r="C291" s="878"/>
      <c r="D291" s="878"/>
      <c r="E291" s="878"/>
      <c r="F291" s="878"/>
      <c r="G291" s="878"/>
      <c r="H291" s="878"/>
      <c r="I291" s="878"/>
      <c r="J291" s="878"/>
      <c r="K291" s="878"/>
      <c r="L291" s="878"/>
      <c r="M291" s="878"/>
      <c r="N291" s="878"/>
      <c r="O291" s="878"/>
      <c r="P291" s="878"/>
      <c r="Q291" s="878"/>
      <c r="R291" s="878"/>
      <c r="S291" s="878"/>
      <c r="T291" s="878"/>
    </row>
    <row r="292" spans="3:22">
      <c r="C292" s="878"/>
      <c r="D292" s="878"/>
      <c r="E292" s="878"/>
      <c r="F292" s="878"/>
      <c r="G292" s="878"/>
      <c r="H292" s="878"/>
      <c r="I292" s="878"/>
      <c r="J292" s="878"/>
      <c r="K292" s="878"/>
      <c r="L292" s="878"/>
      <c r="M292" s="878"/>
      <c r="N292" s="878"/>
      <c r="O292" s="878"/>
      <c r="P292" s="878"/>
      <c r="Q292" s="878"/>
      <c r="R292" s="878"/>
      <c r="S292" s="878"/>
      <c r="T292" s="878"/>
      <c r="U292" s="878"/>
      <c r="V292" s="878"/>
    </row>
    <row r="294" spans="3:22">
      <c r="C294" s="878"/>
      <c r="D294" s="878"/>
      <c r="E294" s="878"/>
      <c r="F294" s="878"/>
      <c r="G294" s="878"/>
      <c r="H294" s="878"/>
      <c r="I294" s="878"/>
      <c r="J294" s="878"/>
      <c r="K294" s="878"/>
      <c r="L294" s="878"/>
      <c r="M294" s="878"/>
      <c r="N294" s="878"/>
      <c r="O294" s="878"/>
      <c r="P294" s="878"/>
      <c r="Q294" s="878"/>
      <c r="R294" s="878"/>
      <c r="S294" s="878"/>
      <c r="T294" s="878"/>
    </row>
    <row r="295" spans="3:22">
      <c r="C295" s="878"/>
      <c r="D295" s="878"/>
      <c r="E295" s="878"/>
      <c r="F295" s="878"/>
      <c r="G295" s="878"/>
      <c r="H295" s="878"/>
      <c r="I295" s="878"/>
      <c r="J295" s="878"/>
      <c r="K295" s="878"/>
      <c r="L295" s="878"/>
      <c r="M295" s="878"/>
      <c r="N295" s="878"/>
      <c r="O295" s="878"/>
      <c r="P295" s="878"/>
      <c r="Q295" s="878"/>
      <c r="R295" s="878"/>
      <c r="S295" s="878"/>
      <c r="T295" s="878"/>
    </row>
    <row r="297" spans="3:22">
      <c r="C297" s="878"/>
      <c r="D297" s="878"/>
      <c r="E297" s="878"/>
      <c r="F297" s="878"/>
      <c r="G297" s="878"/>
      <c r="H297" s="878"/>
      <c r="I297" s="878"/>
      <c r="J297" s="878"/>
      <c r="K297" s="878"/>
      <c r="L297" s="878"/>
      <c r="M297" s="878"/>
      <c r="N297" s="878"/>
      <c r="O297" s="878"/>
      <c r="P297" s="878"/>
      <c r="Q297" s="878"/>
      <c r="R297" s="878"/>
      <c r="S297" s="878"/>
      <c r="T297" s="878"/>
    </row>
    <row r="298" spans="3:22">
      <c r="C298" s="878"/>
      <c r="D298" s="878"/>
      <c r="E298" s="878"/>
      <c r="F298" s="878"/>
      <c r="G298" s="878"/>
      <c r="H298" s="878"/>
      <c r="I298" s="878"/>
      <c r="J298" s="878"/>
      <c r="K298" s="878"/>
      <c r="L298" s="878"/>
      <c r="M298" s="878"/>
      <c r="N298" s="878"/>
      <c r="O298" s="878"/>
      <c r="P298" s="878"/>
      <c r="Q298" s="878"/>
      <c r="R298" s="878"/>
      <c r="S298" s="878"/>
      <c r="T298" s="878"/>
    </row>
    <row r="301" spans="3:22">
      <c r="C301" s="878"/>
      <c r="D301" s="878"/>
      <c r="E301" s="878"/>
      <c r="F301" s="878"/>
      <c r="G301" s="878"/>
      <c r="H301" s="878"/>
      <c r="I301" s="878"/>
      <c r="J301" s="878"/>
      <c r="K301" s="878"/>
      <c r="L301" s="878"/>
      <c r="M301" s="878"/>
      <c r="N301" s="878"/>
      <c r="O301" s="878"/>
      <c r="P301" s="878"/>
      <c r="Q301" s="878"/>
      <c r="R301" s="878"/>
      <c r="S301" s="878"/>
      <c r="T301" s="878"/>
    </row>
    <row r="302" spans="3:22">
      <c r="C302" s="878"/>
      <c r="D302" s="878"/>
      <c r="E302" s="878"/>
      <c r="F302" s="878"/>
      <c r="G302" s="878"/>
      <c r="H302" s="878"/>
      <c r="I302" s="878"/>
      <c r="J302" s="878"/>
      <c r="K302" s="878"/>
      <c r="L302" s="878"/>
      <c r="M302" s="878"/>
      <c r="N302" s="878"/>
      <c r="O302" s="878"/>
      <c r="P302" s="878"/>
      <c r="Q302" s="878"/>
      <c r="R302" s="878"/>
      <c r="S302" s="878"/>
      <c r="T302" s="878"/>
    </row>
    <row r="303" spans="3:22">
      <c r="C303" s="878"/>
      <c r="D303" s="878"/>
      <c r="E303" s="878"/>
      <c r="F303" s="878"/>
      <c r="G303" s="878"/>
      <c r="H303" s="878"/>
      <c r="I303" s="878"/>
      <c r="J303" s="878"/>
      <c r="K303" s="878"/>
      <c r="L303" s="878"/>
      <c r="M303" s="878"/>
      <c r="N303" s="878"/>
      <c r="O303" s="878"/>
      <c r="P303" s="878"/>
      <c r="Q303" s="878"/>
      <c r="R303" s="878"/>
      <c r="S303" s="878"/>
      <c r="T303" s="878"/>
    </row>
    <row r="304" spans="3:22">
      <c r="C304" s="878"/>
      <c r="D304" s="878"/>
      <c r="E304" s="878"/>
      <c r="F304" s="878"/>
      <c r="G304" s="878"/>
      <c r="H304" s="878"/>
      <c r="I304" s="878"/>
      <c r="J304" s="878"/>
      <c r="K304" s="878"/>
      <c r="L304" s="878"/>
      <c r="M304" s="878"/>
      <c r="N304" s="878"/>
      <c r="O304" s="878"/>
      <c r="P304" s="878"/>
      <c r="Q304" s="878"/>
      <c r="R304" s="878"/>
      <c r="S304" s="878"/>
      <c r="T304" s="878"/>
    </row>
    <row r="307" spans="3:20">
      <c r="C307" s="878"/>
      <c r="D307" s="878"/>
      <c r="E307" s="878"/>
      <c r="F307" s="878"/>
      <c r="G307" s="878"/>
      <c r="H307" s="878"/>
      <c r="I307" s="878"/>
      <c r="J307" s="878"/>
      <c r="K307" s="878"/>
      <c r="L307" s="878"/>
      <c r="M307" s="878"/>
      <c r="N307" s="878"/>
      <c r="O307" s="878"/>
      <c r="P307" s="878"/>
      <c r="Q307" s="878"/>
      <c r="R307" s="878"/>
      <c r="S307" s="878"/>
      <c r="T307" s="878"/>
    </row>
    <row r="309" spans="3:20">
      <c r="C309" s="878"/>
      <c r="D309" s="878"/>
      <c r="E309" s="878"/>
      <c r="F309" s="878"/>
      <c r="G309" s="878"/>
      <c r="H309" s="878"/>
      <c r="I309" s="878"/>
      <c r="J309" s="878"/>
      <c r="K309" s="878"/>
      <c r="L309" s="878"/>
      <c r="M309" s="878"/>
      <c r="N309" s="878"/>
      <c r="O309" s="878"/>
      <c r="P309" s="878"/>
      <c r="Q309" s="878"/>
      <c r="R309" s="878"/>
      <c r="S309" s="878"/>
      <c r="T309" s="878"/>
    </row>
    <row r="311" spans="3:20">
      <c r="C311" s="878"/>
      <c r="D311" s="878"/>
      <c r="E311" s="878"/>
      <c r="F311" s="878"/>
      <c r="G311" s="878"/>
      <c r="H311" s="878"/>
      <c r="I311" s="878"/>
      <c r="J311" s="878"/>
      <c r="K311" s="878"/>
      <c r="L311" s="878"/>
      <c r="M311" s="878"/>
      <c r="N311" s="878"/>
      <c r="O311" s="878"/>
      <c r="P311" s="878"/>
      <c r="Q311" s="878"/>
      <c r="R311" s="878"/>
      <c r="S311" s="878"/>
      <c r="T311" s="878"/>
    </row>
    <row r="312" spans="3:20">
      <c r="C312" s="878"/>
      <c r="D312" s="878"/>
      <c r="E312" s="878"/>
      <c r="F312" s="878"/>
      <c r="G312" s="878"/>
      <c r="H312" s="878"/>
      <c r="I312" s="878"/>
      <c r="J312" s="878"/>
      <c r="K312" s="878"/>
      <c r="L312" s="878"/>
      <c r="M312" s="878"/>
      <c r="N312" s="878"/>
      <c r="O312" s="878"/>
      <c r="P312" s="878"/>
      <c r="Q312" s="878"/>
      <c r="R312" s="878"/>
      <c r="S312" s="878"/>
      <c r="T312" s="878"/>
    </row>
    <row r="313" spans="3:20">
      <c r="C313" s="878"/>
      <c r="D313" s="878"/>
      <c r="E313" s="878"/>
      <c r="F313" s="878"/>
      <c r="G313" s="878"/>
      <c r="H313" s="878"/>
      <c r="I313" s="878"/>
      <c r="J313" s="878"/>
      <c r="K313" s="878"/>
      <c r="L313" s="878"/>
      <c r="M313" s="878"/>
      <c r="N313" s="878"/>
      <c r="O313" s="878"/>
      <c r="P313" s="878"/>
      <c r="Q313" s="878"/>
      <c r="R313" s="878"/>
      <c r="S313" s="878"/>
      <c r="T313" s="878"/>
    </row>
    <row r="314" spans="3:20">
      <c r="C314" s="878"/>
      <c r="D314" s="878"/>
      <c r="E314" s="878"/>
      <c r="F314" s="878"/>
      <c r="G314" s="878"/>
      <c r="H314" s="878"/>
      <c r="I314" s="878"/>
      <c r="J314" s="878"/>
      <c r="K314" s="878"/>
      <c r="L314" s="878"/>
      <c r="M314" s="878"/>
      <c r="N314" s="878"/>
      <c r="O314" s="878"/>
      <c r="P314" s="878"/>
      <c r="Q314" s="878"/>
      <c r="R314" s="878"/>
      <c r="S314" s="878"/>
      <c r="T314" s="878"/>
    </row>
    <row r="320" spans="3:20">
      <c r="C320" s="878"/>
      <c r="D320" s="878"/>
      <c r="E320" s="878"/>
      <c r="F320" s="878"/>
      <c r="G320" s="878"/>
      <c r="H320" s="878"/>
      <c r="I320" s="878"/>
      <c r="J320" s="878"/>
      <c r="K320" s="878"/>
      <c r="L320" s="878"/>
      <c r="M320" s="878"/>
      <c r="N320" s="878"/>
      <c r="O320" s="878"/>
      <c r="P320" s="878"/>
      <c r="Q320" s="878"/>
      <c r="R320" s="878"/>
      <c r="S320" s="878"/>
      <c r="T320" s="878"/>
    </row>
    <row r="322" spans="3:16">
      <c r="G322" s="878"/>
      <c r="H322" s="878"/>
      <c r="I322" s="878"/>
      <c r="J322" s="878"/>
      <c r="K322" s="878"/>
      <c r="L322" s="878"/>
      <c r="M322" s="878"/>
      <c r="N322" s="878"/>
    </row>
    <row r="323" spans="3:16">
      <c r="M323" s="878"/>
      <c r="N323" s="878"/>
    </row>
    <row r="324" spans="3:16">
      <c r="M324" s="878"/>
      <c r="N324" s="878"/>
      <c r="O324" s="878"/>
      <c r="P324" s="878"/>
    </row>
    <row r="329" spans="3:16">
      <c r="C329" s="878"/>
      <c r="D329" s="878"/>
      <c r="E329" s="878"/>
      <c r="F329" s="878"/>
      <c r="G329" s="878"/>
      <c r="H329" s="878"/>
      <c r="I329" s="878"/>
      <c r="J329" s="878"/>
      <c r="K329" s="878"/>
      <c r="L329" s="878"/>
      <c r="M329" s="878"/>
      <c r="N329" s="878"/>
      <c r="O329" s="878"/>
      <c r="P329" s="878"/>
    </row>
    <row r="330" spans="3:16">
      <c r="C330" s="878"/>
      <c r="D330" s="878"/>
      <c r="E330" s="878"/>
      <c r="F330" s="878"/>
      <c r="G330" s="878"/>
      <c r="H330" s="878"/>
      <c r="I330" s="878"/>
      <c r="J330" s="878"/>
      <c r="K330" s="878"/>
      <c r="L330" s="878"/>
      <c r="M330" s="878"/>
      <c r="N330" s="878"/>
      <c r="O330" s="878"/>
      <c r="P330" s="878"/>
    </row>
    <row r="331" spans="3:16">
      <c r="C331" s="878"/>
      <c r="D331" s="878"/>
      <c r="E331" s="878"/>
      <c r="F331" s="878"/>
      <c r="G331" s="878"/>
      <c r="H331" s="878"/>
      <c r="I331" s="878"/>
      <c r="J331" s="878"/>
      <c r="K331" s="878"/>
      <c r="L331" s="878"/>
      <c r="M331" s="878"/>
      <c r="N331" s="878"/>
      <c r="O331" s="878"/>
      <c r="P331" s="878"/>
    </row>
    <row r="332" spans="3:16">
      <c r="C332" s="878"/>
      <c r="D332" s="878"/>
      <c r="E332" s="878"/>
      <c r="F332" s="878"/>
      <c r="G332" s="878"/>
      <c r="H332" s="878"/>
      <c r="I332" s="878"/>
      <c r="J332" s="878"/>
      <c r="K332" s="878"/>
      <c r="L332" s="878"/>
      <c r="M332" s="878"/>
      <c r="N332" s="878"/>
      <c r="O332" s="878"/>
      <c r="P332" s="878"/>
    </row>
    <row r="335" spans="3:16">
      <c r="C335" s="878"/>
      <c r="D335" s="878"/>
      <c r="E335" s="878"/>
      <c r="F335" s="878"/>
      <c r="G335" s="878"/>
      <c r="H335" s="878"/>
      <c r="I335" s="878"/>
      <c r="J335" s="878"/>
      <c r="K335" s="878"/>
      <c r="L335" s="878"/>
      <c r="M335" s="878"/>
      <c r="N335" s="878"/>
      <c r="O335" s="878"/>
      <c r="P335" s="878"/>
    </row>
    <row r="337" spans="3:16">
      <c r="C337" s="878"/>
      <c r="D337" s="878"/>
      <c r="E337" s="878"/>
      <c r="F337" s="878"/>
      <c r="G337" s="878"/>
      <c r="H337" s="878"/>
      <c r="I337" s="878"/>
      <c r="J337" s="878"/>
      <c r="K337" s="878"/>
      <c r="L337" s="878"/>
      <c r="M337" s="878"/>
      <c r="N337" s="878"/>
      <c r="O337" s="878"/>
      <c r="P337" s="878"/>
    </row>
    <row r="340" spans="3:16">
      <c r="C340" s="878"/>
      <c r="D340" s="878"/>
      <c r="E340" s="878"/>
      <c r="F340" s="878"/>
      <c r="G340" s="878"/>
      <c r="H340" s="878"/>
      <c r="I340" s="878"/>
      <c r="J340" s="878"/>
      <c r="K340" s="878"/>
      <c r="L340" s="878"/>
      <c r="M340" s="878"/>
      <c r="N340" s="878"/>
      <c r="O340" s="878"/>
      <c r="P340" s="878"/>
    </row>
    <row r="343" spans="3:16">
      <c r="C343" s="878"/>
      <c r="D343" s="878"/>
      <c r="E343" s="878"/>
      <c r="F343" s="878"/>
      <c r="G343" s="878"/>
      <c r="H343" s="878"/>
      <c r="I343" s="878"/>
      <c r="J343" s="878"/>
      <c r="K343" s="878"/>
      <c r="L343" s="878"/>
      <c r="M343" s="878"/>
      <c r="N343" s="878"/>
      <c r="O343" s="878"/>
      <c r="P343" s="878"/>
    </row>
    <row r="345" spans="3:16">
      <c r="C345" s="878"/>
      <c r="D345" s="878"/>
      <c r="E345" s="878"/>
      <c r="F345" s="878"/>
      <c r="G345" s="878"/>
      <c r="H345" s="878"/>
      <c r="I345" s="878"/>
      <c r="J345" s="878"/>
      <c r="K345" s="878"/>
      <c r="L345" s="878"/>
      <c r="M345" s="878"/>
      <c r="N345" s="878"/>
      <c r="O345" s="878"/>
      <c r="P345" s="878"/>
    </row>
    <row r="347" spans="3:16">
      <c r="C347" s="878"/>
      <c r="D347" s="878"/>
      <c r="E347" s="878"/>
      <c r="F347" s="878"/>
      <c r="G347" s="878"/>
      <c r="H347" s="878"/>
      <c r="I347" s="878"/>
      <c r="J347" s="878"/>
      <c r="K347" s="878"/>
      <c r="L347" s="878"/>
      <c r="M347" s="878"/>
      <c r="N347" s="878"/>
      <c r="O347" s="878"/>
      <c r="P347" s="878"/>
    </row>
    <row r="349" spans="3:16">
      <c r="C349" s="878"/>
      <c r="D349" s="878"/>
      <c r="E349" s="878"/>
      <c r="F349" s="878"/>
      <c r="G349" s="878"/>
      <c r="H349" s="878"/>
      <c r="I349" s="878"/>
      <c r="J349" s="878"/>
      <c r="K349" s="878"/>
      <c r="L349" s="878"/>
      <c r="M349" s="878"/>
      <c r="N349" s="878"/>
      <c r="O349" s="878"/>
      <c r="P349" s="878"/>
    </row>
    <row r="351" spans="3:16">
      <c r="C351" s="878"/>
      <c r="D351" s="878"/>
      <c r="E351" s="878"/>
      <c r="F351" s="878"/>
      <c r="G351" s="878"/>
      <c r="H351" s="878"/>
      <c r="I351" s="878"/>
      <c r="J351" s="878"/>
      <c r="K351" s="878"/>
      <c r="L351" s="878"/>
      <c r="M351" s="878"/>
      <c r="N351" s="878"/>
      <c r="O351" s="878"/>
      <c r="P351" s="878"/>
    </row>
    <row r="352" spans="3:16">
      <c r="C352" s="878"/>
      <c r="D352" s="878"/>
      <c r="E352" s="878"/>
      <c r="F352" s="878"/>
      <c r="G352" s="878"/>
      <c r="H352" s="878"/>
      <c r="I352" s="878"/>
      <c r="J352" s="878"/>
      <c r="K352" s="878"/>
      <c r="L352" s="878"/>
      <c r="M352" s="878"/>
      <c r="N352" s="878"/>
      <c r="O352" s="878"/>
      <c r="P352" s="878"/>
    </row>
    <row r="353" spans="3:16">
      <c r="C353" s="878"/>
      <c r="D353" s="878"/>
      <c r="E353" s="878"/>
      <c r="F353" s="878"/>
      <c r="G353" s="878"/>
      <c r="H353" s="878"/>
      <c r="I353" s="878"/>
      <c r="J353" s="878"/>
      <c r="K353" s="878"/>
      <c r="L353" s="878"/>
      <c r="M353" s="878"/>
      <c r="N353" s="878"/>
      <c r="O353" s="878"/>
      <c r="P353" s="878"/>
    </row>
    <row r="354" spans="3:16">
      <c r="C354" s="878"/>
      <c r="D354" s="878"/>
      <c r="E354" s="878"/>
      <c r="F354" s="878"/>
      <c r="G354" s="878"/>
      <c r="H354" s="878"/>
      <c r="I354" s="878"/>
      <c r="J354" s="878"/>
      <c r="K354" s="878"/>
      <c r="L354" s="878"/>
      <c r="M354" s="878"/>
      <c r="N354" s="878"/>
      <c r="O354" s="878"/>
      <c r="P354" s="878"/>
    </row>
    <row r="355" spans="3:16">
      <c r="C355" s="878"/>
      <c r="D355" s="878"/>
      <c r="E355" s="878"/>
      <c r="F355" s="878"/>
      <c r="G355" s="878"/>
      <c r="H355" s="878"/>
      <c r="I355" s="878"/>
      <c r="J355" s="878"/>
      <c r="K355" s="878"/>
      <c r="L355" s="878"/>
      <c r="M355" s="878"/>
      <c r="N355" s="878"/>
      <c r="O355" s="878"/>
      <c r="P355" s="878"/>
    </row>
    <row r="357" spans="3:16">
      <c r="C357" s="878"/>
      <c r="D357" s="878"/>
      <c r="E357" s="878"/>
      <c r="F357" s="878"/>
      <c r="G357" s="878"/>
      <c r="H357" s="878"/>
      <c r="I357" s="878"/>
      <c r="J357" s="878"/>
      <c r="K357" s="878"/>
      <c r="L357" s="878"/>
      <c r="M357" s="878"/>
      <c r="N357" s="878"/>
      <c r="O357" s="878"/>
      <c r="P357" s="878"/>
    </row>
    <row r="358" spans="3:16">
      <c r="C358" s="878"/>
      <c r="D358" s="878"/>
      <c r="E358" s="878"/>
      <c r="F358" s="878"/>
      <c r="G358" s="878"/>
      <c r="H358" s="878"/>
      <c r="I358" s="878"/>
      <c r="J358" s="878"/>
      <c r="K358" s="878"/>
      <c r="L358" s="878"/>
      <c r="M358" s="878"/>
      <c r="N358" s="878"/>
      <c r="O358" s="878"/>
      <c r="P358" s="878"/>
    </row>
    <row r="360" spans="3:16">
      <c r="C360" s="878"/>
      <c r="D360" s="878"/>
      <c r="E360" s="878"/>
      <c r="F360" s="878"/>
      <c r="G360" s="878"/>
      <c r="H360" s="878"/>
      <c r="I360" s="878"/>
      <c r="J360" s="878"/>
      <c r="K360" s="878"/>
      <c r="L360" s="878"/>
      <c r="M360" s="878"/>
      <c r="N360" s="878"/>
      <c r="O360" s="878"/>
      <c r="P360" s="878"/>
    </row>
    <row r="361" spans="3:16">
      <c r="C361" s="878"/>
      <c r="D361" s="878"/>
      <c r="E361" s="878"/>
      <c r="F361" s="878"/>
      <c r="G361" s="878"/>
      <c r="H361" s="878"/>
      <c r="I361" s="878"/>
      <c r="J361" s="878"/>
      <c r="K361" s="878"/>
      <c r="L361" s="878"/>
      <c r="M361" s="878"/>
      <c r="N361" s="878"/>
      <c r="O361" s="878"/>
      <c r="P361" s="878"/>
    </row>
    <row r="364" spans="3:16">
      <c r="C364" s="878"/>
      <c r="D364" s="878"/>
      <c r="E364" s="878"/>
      <c r="F364" s="878"/>
      <c r="G364" s="878"/>
      <c r="H364" s="878"/>
      <c r="I364" s="878"/>
      <c r="J364" s="878"/>
      <c r="K364" s="878"/>
      <c r="L364" s="878"/>
      <c r="M364" s="878"/>
      <c r="N364" s="878"/>
      <c r="O364" s="878"/>
      <c r="P364" s="878"/>
    </row>
    <row r="365" spans="3:16">
      <c r="C365" s="878"/>
      <c r="D365" s="878"/>
      <c r="E365" s="878"/>
      <c r="F365" s="878"/>
      <c r="G365" s="878"/>
      <c r="H365" s="878"/>
      <c r="I365" s="878"/>
      <c r="J365" s="878"/>
      <c r="K365" s="878"/>
      <c r="L365" s="878"/>
      <c r="M365" s="878"/>
      <c r="N365" s="878"/>
      <c r="O365" s="878"/>
      <c r="P365" s="878"/>
    </row>
    <row r="366" spans="3:16">
      <c r="C366" s="878"/>
      <c r="D366" s="878"/>
      <c r="E366" s="878"/>
      <c r="F366" s="878"/>
      <c r="G366" s="878"/>
      <c r="H366" s="878"/>
      <c r="I366" s="878"/>
      <c r="J366" s="878"/>
      <c r="K366" s="878"/>
      <c r="L366" s="878"/>
      <c r="M366" s="878"/>
      <c r="N366" s="878"/>
      <c r="O366" s="878"/>
      <c r="P366" s="878"/>
    </row>
    <row r="367" spans="3:16">
      <c r="C367" s="878"/>
      <c r="D367" s="878"/>
      <c r="E367" s="878"/>
      <c r="F367" s="878"/>
      <c r="G367" s="878"/>
      <c r="H367" s="878"/>
      <c r="I367" s="878"/>
      <c r="J367" s="878"/>
      <c r="K367" s="878"/>
      <c r="L367" s="878"/>
      <c r="M367" s="878"/>
      <c r="N367" s="878"/>
      <c r="O367" s="878"/>
      <c r="P367" s="878"/>
    </row>
    <row r="370" spans="3:16">
      <c r="C370" s="878"/>
      <c r="D370" s="878"/>
      <c r="E370" s="878"/>
      <c r="F370" s="878"/>
      <c r="G370" s="878"/>
      <c r="H370" s="878"/>
      <c r="I370" s="878"/>
      <c r="J370" s="878"/>
      <c r="K370" s="878"/>
      <c r="L370" s="878"/>
      <c r="M370" s="878"/>
      <c r="N370" s="878"/>
      <c r="O370" s="878"/>
      <c r="P370" s="878"/>
    </row>
    <row r="372" spans="3:16">
      <c r="C372" s="878"/>
      <c r="D372" s="878"/>
      <c r="E372" s="878"/>
      <c r="F372" s="878"/>
      <c r="G372" s="878"/>
      <c r="H372" s="878"/>
      <c r="I372" s="878"/>
      <c r="J372" s="878"/>
      <c r="K372" s="878"/>
      <c r="L372" s="878"/>
      <c r="M372" s="878"/>
      <c r="N372" s="878"/>
      <c r="O372" s="878"/>
      <c r="P372" s="878"/>
    </row>
    <row r="374" spans="3:16">
      <c r="C374" s="878"/>
      <c r="D374" s="878"/>
      <c r="E374" s="878"/>
      <c r="F374" s="878"/>
      <c r="G374" s="878"/>
      <c r="H374" s="878"/>
      <c r="I374" s="878"/>
      <c r="J374" s="878"/>
      <c r="K374" s="878"/>
      <c r="L374" s="878"/>
      <c r="M374" s="878"/>
      <c r="N374" s="878"/>
      <c r="O374" s="878"/>
      <c r="P374" s="878"/>
    </row>
    <row r="375" spans="3:16">
      <c r="C375" s="878"/>
      <c r="D375" s="878"/>
      <c r="E375" s="878"/>
      <c r="F375" s="878"/>
      <c r="G375" s="878"/>
      <c r="H375" s="878"/>
      <c r="I375" s="878"/>
      <c r="J375" s="878"/>
      <c r="K375" s="878"/>
      <c r="L375" s="878"/>
      <c r="M375" s="878"/>
      <c r="N375" s="878"/>
      <c r="O375" s="878"/>
      <c r="P375" s="878"/>
    </row>
    <row r="376" spans="3:16">
      <c r="C376" s="878"/>
      <c r="D376" s="878"/>
      <c r="E376" s="878"/>
      <c r="F376" s="878"/>
      <c r="G376" s="878"/>
      <c r="H376" s="878"/>
      <c r="I376" s="878"/>
      <c r="J376" s="878"/>
      <c r="K376" s="878"/>
      <c r="L376" s="878"/>
      <c r="M376" s="878"/>
      <c r="N376" s="878"/>
      <c r="O376" s="878"/>
      <c r="P376" s="878"/>
    </row>
    <row r="377" spans="3:16">
      <c r="C377" s="878"/>
      <c r="D377" s="878"/>
      <c r="E377" s="878"/>
      <c r="F377" s="878"/>
      <c r="G377" s="878"/>
      <c r="H377" s="878"/>
      <c r="I377" s="878"/>
      <c r="J377" s="878"/>
      <c r="K377" s="878"/>
      <c r="L377" s="878"/>
      <c r="M377" s="878"/>
      <c r="N377" s="878"/>
      <c r="O377" s="878"/>
      <c r="P377" s="878"/>
    </row>
    <row r="383" spans="3:16">
      <c r="C383" s="878"/>
      <c r="D383" s="878"/>
      <c r="E383" s="878"/>
      <c r="F383" s="878"/>
      <c r="G383" s="878"/>
      <c r="H383" s="878"/>
      <c r="I383" s="878"/>
      <c r="J383" s="878"/>
      <c r="K383" s="878"/>
      <c r="L383" s="878"/>
      <c r="M383" s="878"/>
      <c r="N383" s="878"/>
      <c r="O383" s="878"/>
      <c r="P383" s="878"/>
    </row>
    <row r="385" spans="3:8">
      <c r="E385" s="878"/>
      <c r="F385" s="878"/>
      <c r="G385" s="878"/>
      <c r="H385" s="878"/>
    </row>
    <row r="391" spans="3:8">
      <c r="C391" s="878"/>
      <c r="D391" s="878"/>
      <c r="E391" s="878"/>
      <c r="F391" s="878"/>
      <c r="G391" s="878"/>
      <c r="H391" s="878"/>
    </row>
    <row r="392" spans="3:8">
      <c r="C392" s="878"/>
      <c r="D392" s="878"/>
      <c r="E392" s="878"/>
      <c r="F392" s="878"/>
      <c r="G392" s="878"/>
      <c r="H392" s="878"/>
    </row>
    <row r="393" spans="3:8">
      <c r="C393" s="878"/>
      <c r="D393" s="878"/>
      <c r="E393" s="878"/>
      <c r="F393" s="878"/>
      <c r="G393" s="878"/>
      <c r="H393" s="878"/>
    </row>
    <row r="394" spans="3:8">
      <c r="C394" s="878"/>
      <c r="D394" s="878"/>
      <c r="E394" s="878"/>
      <c r="F394" s="878"/>
      <c r="G394" s="878"/>
      <c r="H394" s="878"/>
    </row>
    <row r="395" spans="3:8">
      <c r="C395" s="878"/>
      <c r="D395" s="878"/>
      <c r="E395" s="878"/>
      <c r="F395" s="878"/>
      <c r="G395" s="878"/>
      <c r="H395" s="878"/>
    </row>
    <row r="396" spans="3:8">
      <c r="C396" s="878"/>
      <c r="D396" s="878"/>
      <c r="E396" s="878"/>
      <c r="F396" s="878"/>
      <c r="G396" s="878"/>
      <c r="H396" s="878"/>
    </row>
    <row r="397" spans="3:8">
      <c r="C397" s="878"/>
      <c r="D397" s="878"/>
      <c r="E397" s="878"/>
      <c r="F397" s="878"/>
      <c r="G397" s="878"/>
      <c r="H397" s="878"/>
    </row>
    <row r="398" spans="3:8">
      <c r="C398" s="878"/>
      <c r="D398" s="878"/>
      <c r="E398" s="878"/>
      <c r="F398" s="878"/>
      <c r="G398" s="878"/>
      <c r="H398" s="878"/>
    </row>
    <row r="399" spans="3:8">
      <c r="C399" s="878"/>
      <c r="D399" s="878"/>
      <c r="E399" s="878"/>
      <c r="F399" s="878"/>
      <c r="G399" s="878"/>
      <c r="H399" s="878"/>
    </row>
    <row r="400" spans="3:8">
      <c r="C400" s="878"/>
      <c r="D400" s="878"/>
      <c r="E400" s="878"/>
      <c r="F400" s="878"/>
      <c r="G400" s="878"/>
      <c r="H400" s="878"/>
    </row>
    <row r="401" spans="3:10">
      <c r="C401" s="878"/>
      <c r="D401" s="878"/>
      <c r="E401" s="878"/>
      <c r="F401" s="878"/>
      <c r="G401" s="878"/>
      <c r="H401" s="878"/>
    </row>
    <row r="402" spans="3:10">
      <c r="C402" s="878"/>
      <c r="D402" s="878"/>
      <c r="E402" s="878"/>
      <c r="F402" s="878"/>
      <c r="G402" s="878"/>
      <c r="H402" s="878"/>
    </row>
    <row r="403" spans="3:10">
      <c r="C403" s="878"/>
      <c r="D403" s="878"/>
      <c r="E403" s="878"/>
      <c r="F403" s="878"/>
      <c r="G403" s="878"/>
      <c r="H403" s="878"/>
    </row>
    <row r="404" spans="3:10">
      <c r="C404" s="878"/>
      <c r="D404" s="878"/>
      <c r="E404" s="878"/>
      <c r="F404" s="878"/>
      <c r="G404" s="878"/>
      <c r="H404" s="878"/>
    </row>
    <row r="405" spans="3:10">
      <c r="C405" s="878"/>
      <c r="D405" s="878"/>
      <c r="E405" s="878"/>
      <c r="F405" s="878"/>
      <c r="G405" s="878"/>
      <c r="H405" s="878"/>
      <c r="I405" s="878"/>
      <c r="J405" s="878"/>
    </row>
    <row r="406" spans="3:10">
      <c r="C406" s="878"/>
      <c r="D406" s="878"/>
      <c r="E406" s="878"/>
      <c r="F406" s="878"/>
      <c r="G406" s="878"/>
      <c r="H406" s="878"/>
    </row>
    <row r="407" spans="3:10">
      <c r="C407" s="878"/>
      <c r="D407" s="878"/>
      <c r="E407" s="878"/>
      <c r="F407" s="878"/>
      <c r="G407" s="878"/>
      <c r="H407" s="878"/>
    </row>
    <row r="408" spans="3:10">
      <c r="C408" s="878"/>
      <c r="D408" s="878"/>
      <c r="E408" s="878"/>
      <c r="F408" s="878"/>
      <c r="G408" s="878"/>
      <c r="H408" s="878"/>
    </row>
    <row r="409" spans="3:10">
      <c r="C409" s="878"/>
      <c r="D409" s="878"/>
      <c r="E409" s="878"/>
      <c r="F409" s="878"/>
      <c r="G409" s="878"/>
      <c r="H409" s="878"/>
    </row>
    <row r="410" spans="3:10">
      <c r="C410" s="878"/>
      <c r="D410" s="878"/>
      <c r="E410" s="878"/>
      <c r="F410" s="878"/>
      <c r="G410" s="878"/>
      <c r="H410" s="878"/>
    </row>
    <row r="411" spans="3:10">
      <c r="C411" s="878"/>
      <c r="D411" s="878"/>
      <c r="E411" s="878"/>
      <c r="F411" s="878"/>
      <c r="G411" s="878"/>
      <c r="H411" s="878"/>
    </row>
    <row r="412" spans="3:10">
      <c r="C412" s="878"/>
      <c r="D412" s="878"/>
      <c r="E412" s="878"/>
      <c r="F412" s="878"/>
      <c r="G412" s="878"/>
      <c r="H412" s="878"/>
    </row>
    <row r="413" spans="3:10">
      <c r="C413" s="878"/>
      <c r="D413" s="878"/>
      <c r="E413" s="878"/>
      <c r="F413" s="878"/>
      <c r="G413" s="878"/>
      <c r="H413" s="878"/>
    </row>
    <row r="414" spans="3:10">
      <c r="C414" s="878"/>
      <c r="D414" s="878"/>
      <c r="E414" s="878"/>
      <c r="F414" s="878"/>
      <c r="G414" s="878"/>
      <c r="H414" s="878"/>
    </row>
    <row r="415" spans="3:10">
      <c r="C415" s="878"/>
      <c r="D415" s="878"/>
      <c r="E415" s="878"/>
      <c r="F415" s="878"/>
      <c r="G415" s="878"/>
      <c r="H415" s="878"/>
    </row>
    <row r="416" spans="3:10">
      <c r="C416" s="878"/>
      <c r="D416" s="878"/>
      <c r="E416" s="878"/>
      <c r="F416" s="878"/>
      <c r="G416" s="878"/>
      <c r="H416" s="878"/>
    </row>
    <row r="417" spans="3:8">
      <c r="C417" s="878"/>
      <c r="D417" s="878"/>
      <c r="E417" s="878"/>
      <c r="F417" s="878"/>
      <c r="G417" s="878"/>
      <c r="H417" s="878"/>
    </row>
    <row r="418" spans="3:8">
      <c r="C418" s="878"/>
      <c r="D418" s="878"/>
      <c r="E418" s="878"/>
      <c r="F418" s="878"/>
      <c r="G418" s="878"/>
      <c r="H418" s="878"/>
    </row>
    <row r="419" spans="3:8">
      <c r="C419" s="878"/>
      <c r="D419" s="878"/>
      <c r="E419" s="878"/>
      <c r="F419" s="878"/>
      <c r="G419" s="878"/>
      <c r="H419" s="878"/>
    </row>
    <row r="420" spans="3:8">
      <c r="C420" s="878"/>
      <c r="D420" s="878"/>
      <c r="E420" s="878"/>
      <c r="F420" s="878"/>
      <c r="G420" s="878"/>
      <c r="H420" s="878"/>
    </row>
    <row r="421" spans="3:8">
      <c r="C421" s="878"/>
      <c r="D421" s="878"/>
      <c r="E421" s="878"/>
      <c r="F421" s="878"/>
      <c r="G421" s="878"/>
      <c r="H421" s="878"/>
    </row>
    <row r="422" spans="3:8">
      <c r="C422" s="878"/>
      <c r="D422" s="878"/>
      <c r="E422" s="878"/>
      <c r="F422" s="878"/>
      <c r="G422" s="878"/>
      <c r="H422" s="878"/>
    </row>
    <row r="423" spans="3:8">
      <c r="C423" s="878"/>
      <c r="D423" s="878"/>
      <c r="E423" s="878"/>
      <c r="F423" s="878"/>
      <c r="G423" s="878"/>
      <c r="H423" s="878"/>
    </row>
    <row r="424" spans="3:8">
      <c r="C424" s="878"/>
      <c r="D424" s="878"/>
      <c r="E424" s="878"/>
      <c r="F424" s="878"/>
      <c r="G424" s="878"/>
      <c r="H424" s="878"/>
    </row>
    <row r="425" spans="3:8">
      <c r="C425" s="878"/>
      <c r="D425" s="878"/>
      <c r="E425" s="878"/>
      <c r="F425" s="878"/>
      <c r="G425" s="878"/>
      <c r="H425" s="878"/>
    </row>
    <row r="426" spans="3:8">
      <c r="C426" s="878"/>
      <c r="D426" s="878"/>
      <c r="E426" s="878"/>
      <c r="F426" s="878"/>
      <c r="G426" s="878"/>
      <c r="H426" s="878"/>
    </row>
    <row r="427" spans="3:8">
      <c r="C427" s="878"/>
      <c r="D427" s="878"/>
      <c r="E427" s="878"/>
      <c r="F427" s="878"/>
      <c r="G427" s="878"/>
      <c r="H427" s="878"/>
    </row>
    <row r="428" spans="3:8">
      <c r="C428" s="878"/>
      <c r="D428" s="878"/>
      <c r="E428" s="878"/>
      <c r="F428" s="878"/>
      <c r="G428" s="878"/>
      <c r="H428" s="878"/>
    </row>
    <row r="429" spans="3:8">
      <c r="C429" s="878"/>
      <c r="D429" s="878"/>
      <c r="E429" s="878"/>
      <c r="F429" s="878"/>
      <c r="G429" s="878"/>
      <c r="H429" s="878"/>
    </row>
    <row r="430" spans="3:8">
      <c r="C430" s="878"/>
      <c r="D430" s="878"/>
      <c r="E430" s="878"/>
      <c r="F430" s="878"/>
      <c r="G430" s="878"/>
      <c r="H430" s="878"/>
    </row>
    <row r="431" spans="3:8">
      <c r="C431" s="878"/>
      <c r="D431" s="878"/>
      <c r="E431" s="878"/>
      <c r="F431" s="878"/>
      <c r="G431" s="878"/>
      <c r="H431" s="878"/>
    </row>
    <row r="432" spans="3:8">
      <c r="C432" s="878"/>
      <c r="D432" s="878"/>
      <c r="E432" s="878"/>
      <c r="F432" s="878"/>
      <c r="G432" s="878"/>
      <c r="H432" s="878"/>
    </row>
    <row r="433" spans="3:8">
      <c r="C433" s="878"/>
      <c r="D433" s="878"/>
      <c r="E433" s="878"/>
      <c r="F433" s="878"/>
      <c r="G433" s="878"/>
      <c r="H433" s="878"/>
    </row>
    <row r="434" spans="3:8">
      <c r="C434" s="878"/>
      <c r="D434" s="878"/>
      <c r="E434" s="878"/>
      <c r="F434" s="878"/>
      <c r="G434" s="878"/>
      <c r="H434" s="878"/>
    </row>
    <row r="435" spans="3:8">
      <c r="C435" s="878"/>
      <c r="D435" s="878"/>
      <c r="E435" s="878"/>
      <c r="F435" s="878"/>
      <c r="G435" s="878"/>
      <c r="H435" s="878"/>
    </row>
    <row r="436" spans="3:8">
      <c r="C436" s="878"/>
      <c r="D436" s="878"/>
      <c r="E436" s="878"/>
      <c r="F436" s="878"/>
      <c r="G436" s="878"/>
      <c r="H436" s="878"/>
    </row>
    <row r="437" spans="3:8">
      <c r="C437" s="878"/>
      <c r="D437" s="878"/>
      <c r="E437" s="878"/>
      <c r="F437" s="878"/>
      <c r="G437" s="878"/>
      <c r="H437" s="878"/>
    </row>
    <row r="438" spans="3:8">
      <c r="C438" s="878"/>
      <c r="D438" s="878"/>
      <c r="E438" s="878"/>
      <c r="F438" s="878"/>
      <c r="G438" s="878"/>
      <c r="H438" s="878"/>
    </row>
    <row r="439" spans="3:8">
      <c r="C439" s="878"/>
      <c r="D439" s="878"/>
      <c r="E439" s="878"/>
      <c r="F439" s="878"/>
      <c r="G439" s="878"/>
      <c r="H439" s="878"/>
    </row>
    <row r="440" spans="3:8">
      <c r="C440" s="878"/>
      <c r="D440" s="878"/>
      <c r="E440" s="878"/>
      <c r="F440" s="878"/>
      <c r="G440" s="878"/>
      <c r="H440" s="878"/>
    </row>
    <row r="441" spans="3:8">
      <c r="C441" s="878"/>
      <c r="D441" s="878"/>
      <c r="E441" s="878"/>
      <c r="F441" s="878"/>
      <c r="G441" s="878"/>
      <c r="H441" s="878"/>
    </row>
    <row r="442" spans="3:8">
      <c r="C442" s="878"/>
      <c r="D442" s="878"/>
      <c r="E442" s="878"/>
      <c r="F442" s="878"/>
      <c r="G442" s="878"/>
      <c r="H442" s="878"/>
    </row>
    <row r="443" spans="3:8">
      <c r="C443" s="878"/>
      <c r="D443" s="878"/>
      <c r="E443" s="878"/>
      <c r="F443" s="878"/>
      <c r="G443" s="878"/>
      <c r="H443" s="878"/>
    </row>
    <row r="445" spans="3:8">
      <c r="C445" s="878"/>
    </row>
    <row r="449" spans="2:6">
      <c r="B449" s="878"/>
      <c r="C449" s="878"/>
      <c r="D449" s="878"/>
      <c r="E449" s="878"/>
      <c r="F449" s="878"/>
    </row>
    <row r="456" spans="2:6">
      <c r="C456" s="878"/>
    </row>
    <row r="457" spans="2:6">
      <c r="C457" s="878"/>
    </row>
    <row r="458" spans="2:6">
      <c r="C458" s="878"/>
    </row>
    <row r="459" spans="2:6">
      <c r="C459" s="878"/>
    </row>
    <row r="460" spans="2:6">
      <c r="C460" s="878"/>
    </row>
    <row r="461" spans="2:6">
      <c r="C461" s="878"/>
    </row>
    <row r="462" spans="2:6">
      <c r="C462" s="878"/>
    </row>
    <row r="463" spans="2:6">
      <c r="C463" s="878"/>
    </row>
    <row r="464" spans="2:6">
      <c r="C464" s="878"/>
    </row>
    <row r="465" spans="3:3">
      <c r="C465" s="878"/>
    </row>
    <row r="466" spans="3:3">
      <c r="C466" s="878"/>
    </row>
    <row r="467" spans="3:3">
      <c r="C467" s="878"/>
    </row>
    <row r="474" spans="3:3">
      <c r="C474" s="878"/>
    </row>
    <row r="475" spans="3:3">
      <c r="C475" s="878"/>
    </row>
    <row r="476" spans="3:3">
      <c r="C476" s="878"/>
    </row>
    <row r="477" spans="3:3">
      <c r="C477" s="878"/>
    </row>
    <row r="478" spans="3:3">
      <c r="C478" s="878"/>
    </row>
    <row r="479" spans="3:3">
      <c r="C479" s="878"/>
    </row>
    <row r="480" spans="3:3">
      <c r="C480" s="878"/>
    </row>
    <row r="481" spans="3:3">
      <c r="C481" s="878"/>
    </row>
    <row r="482" spans="3:3">
      <c r="C482" s="878"/>
    </row>
    <row r="483" spans="3:3">
      <c r="C483" s="878"/>
    </row>
    <row r="484" spans="3:3">
      <c r="C484" s="878"/>
    </row>
    <row r="485" spans="3:3">
      <c r="C485" s="878"/>
    </row>
    <row r="486" spans="3:3">
      <c r="C486" s="878"/>
    </row>
    <row r="487" spans="3:3">
      <c r="C487" s="878"/>
    </row>
    <row r="488" spans="3:3">
      <c r="C488" s="878"/>
    </row>
    <row r="489" spans="3:3">
      <c r="C489" s="878"/>
    </row>
    <row r="490" spans="3:3">
      <c r="C490" s="878"/>
    </row>
    <row r="491" spans="3:3">
      <c r="C491" s="878"/>
    </row>
    <row r="492" spans="3:3">
      <c r="C492" s="878"/>
    </row>
    <row r="493" spans="3:3">
      <c r="C493" s="878"/>
    </row>
    <row r="494" spans="3:3">
      <c r="C494" s="878"/>
    </row>
    <row r="495" spans="3:3">
      <c r="C495" s="878"/>
    </row>
    <row r="496" spans="3:3">
      <c r="C496" s="878"/>
    </row>
    <row r="497" spans="3:3">
      <c r="C497" s="878"/>
    </row>
    <row r="498" spans="3:3">
      <c r="C498" s="878"/>
    </row>
    <row r="499" spans="3:3">
      <c r="C499" s="878"/>
    </row>
    <row r="500" spans="3:3">
      <c r="C500" s="878"/>
    </row>
    <row r="501" spans="3:3">
      <c r="C501" s="878"/>
    </row>
    <row r="502" spans="3:3">
      <c r="C502" s="878"/>
    </row>
    <row r="503" spans="3:3">
      <c r="C503" s="878"/>
    </row>
    <row r="504" spans="3:3">
      <c r="C504" s="878"/>
    </row>
    <row r="505" spans="3:3">
      <c r="C505" s="878"/>
    </row>
  </sheetData>
  <sheetProtection algorithmName="SHA-512" hashValue="IdHVS9RYed1Gskg7w3WV2VP38MT6YhRz3AGFTqm28AYpqoYvNbh8s5TnYApJ2K7IuaaClhx0pV97g76pnMqxug==" saltValue="BeOuvL3QcrwJ9XLG3H16eQ==" spinCount="100000" sheet="1" objects="1" scenarios="1"/>
  <mergeCells count="5">
    <mergeCell ref="A9:A10"/>
    <mergeCell ref="B9:B10"/>
    <mergeCell ref="C9:C10"/>
    <mergeCell ref="D9:E9"/>
    <mergeCell ref="F9:G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10">
    <tabColor rgb="FF92D050"/>
  </sheetPr>
  <dimension ref="A1:V505"/>
  <sheetViews>
    <sheetView workbookViewId="0">
      <selection activeCell="D18" sqref="D18"/>
    </sheetView>
  </sheetViews>
  <sheetFormatPr defaultColWidth="9.109375" defaultRowHeight="13.2"/>
  <cols>
    <col min="1" max="1" width="18.109375" style="59" customWidth="1"/>
    <col min="2" max="2" width="20.6640625" style="59" customWidth="1"/>
    <col min="3" max="3" width="11" style="59" customWidth="1"/>
    <col min="4" max="4" width="17.6640625" style="59" customWidth="1"/>
    <col min="5" max="5" width="20.6640625" style="59" customWidth="1"/>
    <col min="6" max="11" width="11" style="59" customWidth="1"/>
    <col min="12" max="16384" width="9.109375" style="59"/>
  </cols>
  <sheetData>
    <row r="1" spans="1:10" ht="13.8">
      <c r="A1" s="570"/>
      <c r="B1" s="573"/>
      <c r="C1" s="573"/>
      <c r="G1" s="909"/>
      <c r="H1" s="574"/>
      <c r="I1" s="574"/>
    </row>
    <row r="2" spans="1:10">
      <c r="B2" s="573"/>
      <c r="E2" s="574"/>
    </row>
    <row r="3" spans="1:10">
      <c r="B3" s="573"/>
    </row>
    <row r="4" spans="1:10">
      <c r="B4" s="573"/>
    </row>
    <row r="5" spans="1:10">
      <c r="B5" s="570"/>
    </row>
    <row r="6" spans="1:10">
      <c r="A6" s="59" t="s">
        <v>38</v>
      </c>
    </row>
    <row r="7" spans="1:10" ht="18.600000000000001">
      <c r="A7" s="572" t="s">
        <v>1636</v>
      </c>
    </row>
    <row r="8" spans="1:10">
      <c r="A8" s="582"/>
    </row>
    <row r="9" spans="1:10" ht="15.6">
      <c r="A9" s="1334" t="s">
        <v>1635</v>
      </c>
      <c r="B9" s="1334"/>
    </row>
    <row r="10" spans="1:10" ht="16.5" customHeight="1">
      <c r="A10" s="1335" t="s">
        <v>1634</v>
      </c>
      <c r="B10" s="1336"/>
      <c r="C10" s="1337"/>
      <c r="D10" s="1338" t="s">
        <v>1633</v>
      </c>
      <c r="E10" s="1338" t="s">
        <v>1632</v>
      </c>
      <c r="F10" s="1338" t="s">
        <v>1631</v>
      </c>
      <c r="G10" s="1335" t="s">
        <v>1630</v>
      </c>
      <c r="H10" s="1336"/>
      <c r="I10" s="1337"/>
      <c r="J10" s="581"/>
    </row>
    <row r="11" spans="1:10" ht="28.5" customHeight="1">
      <c r="A11" s="1338" t="s">
        <v>1629</v>
      </c>
      <c r="B11" s="1335" t="s">
        <v>1628</v>
      </c>
      <c r="C11" s="1337"/>
      <c r="D11" s="1339"/>
      <c r="E11" s="1339"/>
      <c r="F11" s="1339"/>
      <c r="G11" s="1341" t="s">
        <v>1627</v>
      </c>
      <c r="H11" s="1341" t="s">
        <v>1626</v>
      </c>
      <c r="I11" s="1341" t="s">
        <v>1625</v>
      </c>
    </row>
    <row r="12" spans="1:10" ht="28.5" customHeight="1">
      <c r="A12" s="1340"/>
      <c r="B12" s="571" t="s">
        <v>1</v>
      </c>
      <c r="C12" s="571" t="s">
        <v>1624</v>
      </c>
      <c r="D12" s="1340"/>
      <c r="E12" s="1340"/>
      <c r="F12" s="1340"/>
      <c r="G12" s="1342"/>
      <c r="H12" s="1342"/>
      <c r="I12" s="1342"/>
    </row>
    <row r="13" spans="1:10">
      <c r="A13" s="580">
        <v>1</v>
      </c>
      <c r="B13" s="580">
        <v>2</v>
      </c>
      <c r="C13" s="580">
        <v>3</v>
      </c>
      <c r="D13" s="580">
        <v>4</v>
      </c>
      <c r="E13" s="580">
        <v>5</v>
      </c>
      <c r="F13" s="580">
        <v>6</v>
      </c>
      <c r="G13" s="580">
        <v>7</v>
      </c>
      <c r="H13" s="580">
        <v>8</v>
      </c>
      <c r="I13" s="580">
        <v>9</v>
      </c>
      <c r="J13" s="588"/>
    </row>
    <row r="14" spans="1:10" ht="20.25" customHeight="1">
      <c r="A14" s="587">
        <v>0</v>
      </c>
      <c r="B14" s="586">
        <v>0</v>
      </c>
      <c r="C14" s="586">
        <v>0</v>
      </c>
      <c r="D14" s="586">
        <v>0</v>
      </c>
      <c r="E14" s="586">
        <v>0</v>
      </c>
      <c r="F14" s="586">
        <v>0</v>
      </c>
      <c r="G14" s="586">
        <v>0</v>
      </c>
      <c r="H14" s="586">
        <v>0</v>
      </c>
      <c r="I14" s="586">
        <v>0</v>
      </c>
      <c r="J14" s="585"/>
    </row>
    <row r="15" spans="1:10" ht="13.8">
      <c r="C15" s="801" t="str">
        <f>IF(OR(B14&gt;(C14),AND(B14=0,C14=0)),"OK! ","Err")</f>
        <v xml:space="preserve">OK! </v>
      </c>
    </row>
    <row r="17" spans="1:4" ht="15.75" customHeight="1">
      <c r="A17" s="1343" t="s">
        <v>1623</v>
      </c>
      <c r="B17" s="1343"/>
      <c r="C17" s="1343"/>
    </row>
    <row r="18" spans="1:4" ht="39.6">
      <c r="A18" s="584" t="s">
        <v>1622</v>
      </c>
    </row>
    <row r="19" spans="1:4">
      <c r="A19" s="578">
        <v>1</v>
      </c>
    </row>
    <row r="20" spans="1:4" ht="20.25" customHeight="1">
      <c r="A20" s="578"/>
    </row>
    <row r="22" spans="1:4" ht="13.8">
      <c r="A22" s="583" t="s">
        <v>1621</v>
      </c>
      <c r="B22" s="583"/>
      <c r="C22" s="583"/>
      <c r="D22" s="583"/>
    </row>
    <row r="23" spans="1:4">
      <c r="A23" s="1331" t="s">
        <v>1620</v>
      </c>
      <c r="B23" s="1332"/>
      <c r="C23" s="1333"/>
    </row>
    <row r="24" spans="1:4" ht="15">
      <c r="A24" s="579" t="s">
        <v>1</v>
      </c>
      <c r="B24" s="578" t="s">
        <v>20</v>
      </c>
      <c r="C24" s="578" t="s">
        <v>21</v>
      </c>
    </row>
    <row r="25" spans="1:4">
      <c r="A25" s="577">
        <v>1</v>
      </c>
      <c r="B25" s="576">
        <v>2</v>
      </c>
      <c r="C25" s="576">
        <v>3</v>
      </c>
      <c r="D25" s="569"/>
    </row>
    <row r="26" spans="1:4" ht="13.8">
      <c r="A26" s="803">
        <f>+B26+C26</f>
        <v>0</v>
      </c>
      <c r="B26" s="578">
        <v>0</v>
      </c>
      <c r="C26" s="578">
        <v>0</v>
      </c>
    </row>
    <row r="54" spans="3:3">
      <c r="C54" s="910"/>
    </row>
    <row r="66" spans="5:7">
      <c r="E66" s="910"/>
      <c r="F66" s="910"/>
      <c r="G66" s="910"/>
    </row>
    <row r="71" spans="5:7">
      <c r="F71" s="910"/>
    </row>
    <row r="77" spans="5:7">
      <c r="E77" s="910"/>
      <c r="F77" s="910"/>
    </row>
    <row r="78" spans="5:7">
      <c r="E78" s="910"/>
      <c r="F78" s="910"/>
    </row>
    <row r="86" spans="3:6">
      <c r="C86" s="910"/>
      <c r="D86" s="910"/>
      <c r="F86" s="910"/>
    </row>
    <row r="92" spans="3:6">
      <c r="C92" s="910"/>
      <c r="D92" s="910"/>
      <c r="F92" s="910"/>
    </row>
    <row r="115" spans="3:9">
      <c r="C115" s="910"/>
    </row>
    <row r="122" spans="3:9">
      <c r="C122" s="910"/>
      <c r="D122" s="910"/>
      <c r="E122" s="910"/>
      <c r="F122" s="910"/>
      <c r="G122" s="910"/>
      <c r="H122" s="910"/>
      <c r="I122" s="910"/>
    </row>
    <row r="130" spans="8:9">
      <c r="H130" s="910"/>
    </row>
    <row r="136" spans="8:9">
      <c r="H136" s="910"/>
    </row>
    <row r="139" spans="8:9">
      <c r="H139" s="910"/>
    </row>
    <row r="140" spans="8:9">
      <c r="H140" s="910"/>
      <c r="I140" s="910"/>
    </row>
    <row r="144" spans="8:9">
      <c r="H144" s="910"/>
    </row>
    <row r="145" spans="8:9">
      <c r="H145" s="910"/>
      <c r="I145" s="910"/>
    </row>
    <row r="148" spans="8:9">
      <c r="H148" s="910"/>
    </row>
    <row r="169" spans="3:14">
      <c r="C169" s="910"/>
      <c r="D169" s="910"/>
      <c r="E169" s="910"/>
      <c r="F169" s="910"/>
      <c r="G169" s="910"/>
      <c r="L169" s="910"/>
    </row>
    <row r="170" spans="3:14">
      <c r="C170" s="910"/>
      <c r="D170" s="910"/>
      <c r="E170" s="910"/>
      <c r="L170" s="910"/>
    </row>
    <row r="171" spans="3:14">
      <c r="C171" s="910"/>
      <c r="D171" s="910"/>
      <c r="E171" s="910"/>
      <c r="L171" s="910"/>
    </row>
    <row r="172" spans="3:14">
      <c r="C172" s="910"/>
      <c r="D172" s="910"/>
      <c r="E172" s="910"/>
      <c r="L172" s="910"/>
    </row>
    <row r="173" spans="3:14">
      <c r="C173" s="910"/>
      <c r="L173" s="910"/>
    </row>
    <row r="174" spans="3:14">
      <c r="C174" s="910"/>
      <c r="L174" s="910"/>
      <c r="M174" s="910"/>
      <c r="N174" s="910"/>
    </row>
    <row r="175" spans="3:14">
      <c r="C175" s="910"/>
      <c r="L175" s="910"/>
      <c r="M175" s="910"/>
      <c r="N175" s="910"/>
    </row>
    <row r="176" spans="3:14">
      <c r="C176" s="910"/>
      <c r="L176" s="910"/>
      <c r="M176" s="910"/>
      <c r="N176" s="910"/>
    </row>
    <row r="177" spans="3:14">
      <c r="C177" s="910"/>
      <c r="L177" s="910"/>
      <c r="M177" s="910"/>
      <c r="N177" s="910"/>
    </row>
    <row r="178" spans="3:14">
      <c r="C178" s="910"/>
      <c r="L178" s="910"/>
    </row>
    <row r="179" spans="3:14">
      <c r="C179" s="910"/>
      <c r="L179" s="910"/>
    </row>
    <row r="180" spans="3:14">
      <c r="C180" s="910"/>
      <c r="D180" s="910"/>
      <c r="E180" s="910"/>
      <c r="L180" s="910"/>
    </row>
    <row r="181" spans="3:14">
      <c r="C181" s="910"/>
      <c r="L181" s="910"/>
    </row>
    <row r="182" spans="3:14">
      <c r="C182" s="910"/>
      <c r="D182" s="910"/>
      <c r="E182" s="910"/>
      <c r="L182" s="910"/>
    </row>
    <row r="183" spans="3:14">
      <c r="C183" s="910"/>
      <c r="L183" s="910"/>
    </row>
    <row r="184" spans="3:14">
      <c r="C184" s="910"/>
      <c r="L184" s="910"/>
    </row>
    <row r="185" spans="3:14">
      <c r="C185" s="910"/>
      <c r="L185" s="910"/>
    </row>
    <row r="186" spans="3:14">
      <c r="C186" s="910"/>
      <c r="L186" s="910"/>
    </row>
    <row r="187" spans="3:14">
      <c r="C187" s="910"/>
      <c r="L187" s="910"/>
    </row>
    <row r="188" spans="3:14">
      <c r="C188" s="910"/>
      <c r="L188" s="910"/>
    </row>
    <row r="189" spans="3:14">
      <c r="C189" s="910"/>
      <c r="L189" s="910"/>
    </row>
    <row r="195" spans="3:10">
      <c r="C195" s="910"/>
      <c r="D195" s="910"/>
      <c r="E195" s="910"/>
      <c r="F195" s="910"/>
      <c r="G195" s="910"/>
      <c r="H195" s="910"/>
      <c r="I195" s="910"/>
      <c r="J195" s="910"/>
    </row>
    <row r="215" spans="3:10">
      <c r="C215" s="910"/>
      <c r="D215" s="910"/>
      <c r="E215" s="910"/>
      <c r="F215" s="910"/>
      <c r="G215" s="910"/>
      <c r="H215" s="910"/>
      <c r="I215" s="910"/>
      <c r="J215" s="910"/>
    </row>
    <row r="239" spans="5:18">
      <c r="E239" s="910"/>
      <c r="F239" s="910"/>
      <c r="G239" s="910"/>
      <c r="H239" s="910"/>
      <c r="I239" s="910"/>
      <c r="J239" s="910"/>
      <c r="K239" s="910"/>
      <c r="L239" s="910"/>
      <c r="M239" s="910"/>
      <c r="N239" s="910"/>
      <c r="O239" s="910"/>
      <c r="P239" s="910"/>
      <c r="Q239" s="910"/>
      <c r="R239" s="910"/>
    </row>
    <row r="240" spans="5:18">
      <c r="E240" s="910"/>
      <c r="F240" s="910"/>
      <c r="G240" s="910"/>
      <c r="H240" s="910"/>
      <c r="I240" s="910"/>
      <c r="J240" s="910"/>
      <c r="K240" s="910"/>
      <c r="L240" s="910"/>
      <c r="M240" s="910"/>
      <c r="N240" s="910"/>
      <c r="O240" s="910"/>
      <c r="P240" s="910"/>
      <c r="Q240" s="910"/>
      <c r="R240" s="910"/>
    </row>
    <row r="241" spans="5:18">
      <c r="E241" s="910"/>
      <c r="F241" s="910"/>
      <c r="G241" s="910"/>
      <c r="H241" s="910"/>
      <c r="I241" s="910"/>
      <c r="J241" s="910"/>
      <c r="K241" s="910"/>
      <c r="L241" s="910"/>
      <c r="M241" s="910"/>
      <c r="N241" s="910"/>
      <c r="O241" s="910"/>
      <c r="P241" s="910"/>
      <c r="Q241" s="910"/>
      <c r="R241" s="910"/>
    </row>
    <row r="242" spans="5:18">
      <c r="E242" s="910"/>
      <c r="F242" s="910"/>
      <c r="G242" s="910"/>
      <c r="H242" s="910"/>
      <c r="I242" s="910"/>
      <c r="J242" s="910"/>
      <c r="K242" s="910"/>
      <c r="L242" s="910"/>
      <c r="M242" s="910"/>
      <c r="N242" s="910"/>
      <c r="O242" s="910"/>
      <c r="P242" s="910"/>
      <c r="Q242" s="910"/>
      <c r="R242" s="910"/>
    </row>
    <row r="243" spans="5:18">
      <c r="E243" s="910"/>
      <c r="F243" s="910"/>
      <c r="G243" s="910"/>
      <c r="H243" s="910"/>
      <c r="I243" s="910"/>
      <c r="J243" s="910"/>
      <c r="K243" s="910"/>
      <c r="L243" s="910"/>
      <c r="M243" s="910"/>
      <c r="N243" s="910"/>
      <c r="O243" s="910"/>
      <c r="P243" s="910"/>
      <c r="Q243" s="910"/>
      <c r="R243" s="910"/>
    </row>
    <row r="244" spans="5:18">
      <c r="E244" s="910"/>
      <c r="F244" s="910"/>
      <c r="G244" s="910"/>
      <c r="H244" s="910"/>
      <c r="I244" s="910"/>
      <c r="J244" s="910"/>
      <c r="K244" s="910"/>
      <c r="L244" s="910"/>
      <c r="M244" s="910"/>
      <c r="N244" s="910"/>
      <c r="O244" s="910"/>
      <c r="P244" s="910"/>
      <c r="Q244" s="910"/>
      <c r="R244" s="910"/>
    </row>
    <row r="245" spans="5:18">
      <c r="E245" s="910"/>
      <c r="F245" s="910"/>
      <c r="G245" s="910"/>
      <c r="H245" s="910"/>
      <c r="I245" s="910"/>
      <c r="J245" s="910"/>
      <c r="K245" s="910"/>
      <c r="L245" s="910"/>
      <c r="M245" s="910"/>
      <c r="N245" s="910"/>
      <c r="O245" s="910"/>
      <c r="P245" s="910"/>
      <c r="Q245" s="910"/>
      <c r="R245" s="910"/>
    </row>
    <row r="246" spans="5:18">
      <c r="E246" s="910"/>
      <c r="F246" s="910"/>
      <c r="G246" s="910"/>
      <c r="H246" s="910"/>
      <c r="I246" s="910"/>
      <c r="J246" s="910"/>
      <c r="K246" s="910"/>
      <c r="L246" s="910"/>
      <c r="M246" s="910"/>
      <c r="N246" s="910"/>
      <c r="O246" s="910"/>
      <c r="P246" s="910"/>
      <c r="Q246" s="910"/>
      <c r="R246" s="910"/>
    </row>
    <row r="247" spans="5:18">
      <c r="E247" s="910"/>
      <c r="F247" s="910"/>
      <c r="G247" s="910"/>
      <c r="H247" s="910"/>
      <c r="I247" s="910"/>
      <c r="J247" s="910"/>
      <c r="K247" s="910"/>
      <c r="L247" s="910"/>
      <c r="M247" s="910"/>
      <c r="N247" s="910"/>
      <c r="O247" s="910"/>
      <c r="P247" s="910"/>
      <c r="Q247" s="910"/>
      <c r="R247" s="910"/>
    </row>
    <row r="248" spans="5:18">
      <c r="E248" s="910"/>
      <c r="F248" s="910"/>
      <c r="G248" s="910"/>
      <c r="H248" s="910"/>
      <c r="I248" s="910"/>
      <c r="J248" s="910"/>
      <c r="K248" s="910"/>
      <c r="L248" s="910"/>
      <c r="M248" s="910"/>
      <c r="N248" s="910"/>
      <c r="O248" s="910"/>
      <c r="P248" s="910"/>
      <c r="Q248" s="910"/>
      <c r="R248" s="910"/>
    </row>
    <row r="249" spans="5:18">
      <c r="E249" s="910"/>
      <c r="F249" s="910"/>
      <c r="G249" s="910"/>
      <c r="H249" s="910"/>
      <c r="I249" s="910"/>
      <c r="J249" s="910"/>
      <c r="K249" s="910"/>
      <c r="L249" s="910"/>
      <c r="M249" s="910"/>
      <c r="N249" s="910"/>
      <c r="O249" s="910"/>
      <c r="P249" s="910"/>
      <c r="Q249" s="910"/>
      <c r="R249" s="910"/>
    </row>
    <row r="250" spans="5:18">
      <c r="E250" s="910"/>
      <c r="F250" s="910"/>
      <c r="G250" s="910"/>
      <c r="H250" s="910"/>
      <c r="I250" s="910"/>
      <c r="J250" s="910"/>
      <c r="K250" s="910"/>
      <c r="L250" s="910"/>
      <c r="M250" s="910"/>
      <c r="N250" s="910"/>
      <c r="O250" s="910"/>
      <c r="P250" s="910"/>
      <c r="Q250" s="910"/>
      <c r="R250" s="910"/>
    </row>
    <row r="251" spans="5:18">
      <c r="E251" s="910"/>
      <c r="F251" s="910"/>
      <c r="G251" s="910"/>
      <c r="H251" s="910"/>
      <c r="I251" s="910"/>
      <c r="J251" s="910"/>
      <c r="K251" s="910"/>
      <c r="L251" s="910"/>
      <c r="M251" s="910"/>
      <c r="N251" s="910"/>
      <c r="O251" s="910"/>
      <c r="P251" s="910"/>
      <c r="Q251" s="910"/>
      <c r="R251" s="910"/>
    </row>
    <row r="252" spans="5:18">
      <c r="E252" s="910"/>
      <c r="F252" s="910"/>
      <c r="G252" s="910"/>
      <c r="H252" s="910"/>
      <c r="I252" s="910"/>
      <c r="J252" s="910"/>
      <c r="K252" s="910"/>
      <c r="L252" s="910"/>
      <c r="M252" s="910"/>
      <c r="N252" s="910"/>
      <c r="O252" s="910"/>
      <c r="P252" s="910"/>
      <c r="Q252" s="910"/>
      <c r="R252" s="910"/>
    </row>
    <row r="253" spans="5:18">
      <c r="E253" s="910"/>
      <c r="F253" s="910"/>
      <c r="G253" s="910"/>
      <c r="H253" s="910"/>
      <c r="I253" s="910"/>
      <c r="J253" s="910"/>
      <c r="K253" s="910"/>
      <c r="L253" s="910"/>
      <c r="M253" s="910"/>
      <c r="N253" s="910"/>
      <c r="O253" s="910"/>
      <c r="P253" s="910"/>
      <c r="Q253" s="910"/>
      <c r="R253" s="910"/>
    </row>
    <row r="254" spans="5:18">
      <c r="E254" s="910"/>
      <c r="F254" s="910"/>
      <c r="G254" s="910"/>
      <c r="H254" s="910"/>
      <c r="I254" s="910"/>
      <c r="J254" s="910"/>
      <c r="K254" s="910"/>
      <c r="L254" s="910"/>
      <c r="M254" s="910"/>
      <c r="N254" s="910"/>
      <c r="O254" s="910"/>
      <c r="P254" s="910"/>
      <c r="Q254" s="910"/>
      <c r="R254" s="910"/>
    </row>
    <row r="255" spans="5:18">
      <c r="E255" s="910"/>
      <c r="F255" s="910"/>
      <c r="G255" s="910"/>
      <c r="H255" s="910"/>
      <c r="I255" s="910"/>
      <c r="J255" s="910"/>
      <c r="K255" s="910"/>
      <c r="L255" s="910"/>
      <c r="M255" s="910"/>
      <c r="N255" s="910"/>
      <c r="O255" s="910"/>
      <c r="P255" s="910"/>
      <c r="Q255" s="910"/>
      <c r="R255" s="910"/>
    </row>
    <row r="256" spans="5:18">
      <c r="E256" s="910"/>
      <c r="F256" s="910"/>
      <c r="G256" s="910"/>
      <c r="H256" s="910"/>
      <c r="I256" s="910"/>
      <c r="J256" s="910"/>
      <c r="K256" s="910"/>
      <c r="L256" s="910"/>
      <c r="M256" s="910"/>
      <c r="N256" s="910"/>
      <c r="O256" s="910"/>
      <c r="P256" s="910"/>
      <c r="Q256" s="910"/>
      <c r="R256" s="910"/>
    </row>
    <row r="257" spans="3:20">
      <c r="E257" s="910"/>
      <c r="F257" s="910"/>
      <c r="G257" s="910"/>
      <c r="H257" s="910"/>
      <c r="I257" s="910"/>
      <c r="J257" s="910"/>
      <c r="K257" s="910"/>
      <c r="L257" s="910"/>
      <c r="M257" s="910"/>
      <c r="N257" s="910"/>
      <c r="O257" s="910"/>
      <c r="P257" s="910"/>
      <c r="Q257" s="910"/>
      <c r="R257" s="910"/>
    </row>
    <row r="258" spans="3:20">
      <c r="E258" s="910"/>
      <c r="F258" s="910"/>
      <c r="G258" s="910"/>
      <c r="H258" s="910"/>
      <c r="I258" s="910"/>
      <c r="J258" s="910"/>
      <c r="K258" s="910"/>
      <c r="L258" s="910"/>
      <c r="M258" s="910"/>
      <c r="N258" s="910"/>
      <c r="O258" s="910"/>
      <c r="P258" s="910"/>
      <c r="Q258" s="910"/>
      <c r="R258" s="910"/>
    </row>
    <row r="259" spans="3:20">
      <c r="E259" s="910"/>
      <c r="F259" s="910"/>
      <c r="G259" s="910"/>
      <c r="H259" s="910"/>
      <c r="I259" s="910"/>
      <c r="J259" s="910"/>
      <c r="K259" s="910"/>
      <c r="L259" s="910"/>
      <c r="M259" s="910"/>
      <c r="N259" s="910"/>
      <c r="O259" s="910"/>
      <c r="P259" s="910"/>
      <c r="Q259" s="910"/>
      <c r="R259" s="910"/>
    </row>
    <row r="260" spans="3:20">
      <c r="E260" s="910"/>
      <c r="F260" s="910"/>
      <c r="G260" s="910"/>
      <c r="H260" s="910"/>
      <c r="I260" s="910"/>
      <c r="J260" s="910"/>
      <c r="K260" s="910"/>
      <c r="L260" s="910"/>
      <c r="M260" s="910"/>
      <c r="N260" s="910"/>
      <c r="O260" s="910"/>
      <c r="P260" s="910"/>
      <c r="Q260" s="910"/>
      <c r="R260" s="910"/>
    </row>
    <row r="262" spans="3:20">
      <c r="C262" s="910"/>
      <c r="D262" s="910"/>
      <c r="E262" s="910"/>
      <c r="F262" s="910"/>
      <c r="G262" s="910"/>
      <c r="H262" s="910"/>
      <c r="I262" s="910"/>
      <c r="J262" s="910"/>
      <c r="K262" s="910"/>
      <c r="L262" s="910"/>
      <c r="M262" s="910"/>
      <c r="N262" s="910"/>
      <c r="O262" s="910"/>
      <c r="P262" s="910"/>
      <c r="Q262" s="910"/>
      <c r="R262" s="910"/>
      <c r="S262" s="910"/>
      <c r="T262" s="910"/>
    </row>
    <row r="266" spans="3:20">
      <c r="C266" s="910"/>
      <c r="D266" s="910"/>
      <c r="E266" s="910"/>
      <c r="F266" s="910"/>
      <c r="G266" s="910"/>
      <c r="H266" s="910"/>
      <c r="I266" s="910"/>
      <c r="J266" s="910"/>
      <c r="K266" s="910"/>
      <c r="L266" s="910"/>
      <c r="M266" s="910"/>
      <c r="N266" s="910"/>
      <c r="O266" s="910"/>
      <c r="P266" s="910"/>
      <c r="Q266" s="910"/>
      <c r="R266" s="910"/>
      <c r="S266" s="910"/>
      <c r="T266" s="910"/>
    </row>
    <row r="267" spans="3:20">
      <c r="C267" s="910"/>
      <c r="D267" s="910"/>
      <c r="E267" s="910"/>
      <c r="F267" s="910"/>
      <c r="G267" s="910"/>
      <c r="H267" s="910"/>
      <c r="I267" s="910"/>
      <c r="J267" s="910"/>
      <c r="K267" s="910"/>
      <c r="L267" s="910"/>
      <c r="M267" s="910"/>
      <c r="N267" s="910"/>
      <c r="O267" s="910"/>
      <c r="P267" s="910"/>
      <c r="Q267" s="910"/>
      <c r="R267" s="910"/>
      <c r="S267" s="910"/>
      <c r="T267" s="910"/>
    </row>
    <row r="268" spans="3:20">
      <c r="C268" s="910"/>
      <c r="D268" s="910"/>
      <c r="E268" s="910"/>
      <c r="F268" s="910"/>
      <c r="G268" s="910"/>
      <c r="H268" s="910"/>
      <c r="I268" s="910"/>
      <c r="J268" s="910"/>
      <c r="K268" s="910"/>
      <c r="L268" s="910"/>
      <c r="M268" s="910"/>
      <c r="N268" s="910"/>
      <c r="O268" s="910"/>
      <c r="P268" s="910"/>
      <c r="Q268" s="910"/>
      <c r="R268" s="910"/>
      <c r="S268" s="910"/>
      <c r="T268" s="910"/>
    </row>
    <row r="269" spans="3:20">
      <c r="C269" s="910"/>
      <c r="D269" s="910"/>
      <c r="E269" s="910"/>
      <c r="F269" s="910"/>
      <c r="G269" s="910"/>
      <c r="H269" s="910"/>
      <c r="I269" s="910"/>
      <c r="J269" s="910"/>
      <c r="K269" s="910"/>
      <c r="L269" s="910"/>
      <c r="M269" s="910"/>
      <c r="N269" s="910"/>
      <c r="O269" s="910"/>
      <c r="P269" s="910"/>
      <c r="Q269" s="910"/>
      <c r="R269" s="910"/>
      <c r="S269" s="910"/>
      <c r="T269" s="910"/>
    </row>
    <row r="272" spans="3:20">
      <c r="C272" s="910"/>
      <c r="D272" s="910"/>
      <c r="E272" s="910"/>
      <c r="F272" s="910"/>
      <c r="G272" s="910"/>
      <c r="H272" s="910"/>
      <c r="I272" s="910"/>
      <c r="J272" s="910"/>
      <c r="K272" s="910"/>
      <c r="L272" s="910"/>
      <c r="M272" s="910"/>
      <c r="N272" s="910"/>
      <c r="O272" s="910"/>
      <c r="P272" s="910"/>
      <c r="Q272" s="910"/>
      <c r="R272" s="910"/>
      <c r="S272" s="910"/>
      <c r="T272" s="910"/>
    </row>
    <row r="274" spans="3:20">
      <c r="C274" s="910"/>
      <c r="D274" s="910"/>
      <c r="E274" s="910"/>
      <c r="F274" s="910"/>
      <c r="G274" s="910"/>
      <c r="H274" s="910"/>
      <c r="I274" s="910"/>
      <c r="J274" s="910"/>
      <c r="K274" s="910"/>
      <c r="L274" s="910"/>
      <c r="M274" s="910"/>
      <c r="N274" s="910"/>
      <c r="O274" s="910"/>
      <c r="P274" s="910"/>
      <c r="Q274" s="910"/>
      <c r="R274" s="910"/>
      <c r="S274" s="910"/>
      <c r="T274" s="910"/>
    </row>
    <row r="277" spans="3:20">
      <c r="C277" s="910"/>
      <c r="D277" s="910"/>
      <c r="E277" s="910"/>
      <c r="F277" s="910"/>
      <c r="G277" s="910"/>
      <c r="H277" s="910"/>
      <c r="I277" s="910"/>
      <c r="J277" s="910"/>
      <c r="K277" s="910"/>
      <c r="L277" s="910"/>
      <c r="M277" s="910"/>
      <c r="N277" s="910"/>
      <c r="O277" s="910"/>
      <c r="P277" s="910"/>
      <c r="Q277" s="910"/>
      <c r="R277" s="910"/>
      <c r="S277" s="910"/>
      <c r="T277" s="910"/>
    </row>
    <row r="280" spans="3:20">
      <c r="C280" s="910"/>
      <c r="D280" s="910"/>
      <c r="E280" s="910"/>
      <c r="F280" s="910"/>
      <c r="G280" s="910"/>
      <c r="H280" s="910"/>
      <c r="I280" s="910"/>
      <c r="J280" s="910"/>
      <c r="K280" s="910"/>
      <c r="L280" s="910"/>
      <c r="M280" s="910"/>
      <c r="N280" s="910"/>
      <c r="O280" s="910"/>
      <c r="P280" s="910"/>
      <c r="Q280" s="910"/>
      <c r="R280" s="910"/>
      <c r="S280" s="910"/>
      <c r="T280" s="910"/>
    </row>
    <row r="282" spans="3:20">
      <c r="C282" s="910"/>
      <c r="D282" s="910"/>
      <c r="E282" s="910"/>
      <c r="F282" s="910"/>
      <c r="G282" s="910"/>
      <c r="H282" s="910"/>
      <c r="I282" s="910"/>
      <c r="J282" s="910"/>
      <c r="K282" s="910"/>
      <c r="L282" s="910"/>
      <c r="M282" s="910"/>
      <c r="N282" s="910"/>
      <c r="O282" s="910"/>
      <c r="P282" s="910"/>
      <c r="Q282" s="910"/>
      <c r="R282" s="910"/>
      <c r="S282" s="910"/>
      <c r="T282" s="910"/>
    </row>
    <row r="284" spans="3:20">
      <c r="C284" s="910"/>
      <c r="D284" s="910"/>
      <c r="E284" s="910"/>
      <c r="F284" s="910"/>
      <c r="G284" s="910"/>
      <c r="H284" s="910"/>
      <c r="I284" s="910"/>
      <c r="J284" s="910"/>
      <c r="K284" s="910"/>
      <c r="L284" s="910"/>
      <c r="M284" s="910"/>
      <c r="N284" s="910"/>
      <c r="O284" s="910"/>
      <c r="P284" s="910"/>
      <c r="Q284" s="910"/>
      <c r="R284" s="910"/>
      <c r="S284" s="910"/>
      <c r="T284" s="910"/>
    </row>
    <row r="286" spans="3:20">
      <c r="C286" s="910"/>
      <c r="D286" s="910"/>
      <c r="E286" s="910"/>
      <c r="F286" s="910"/>
      <c r="G286" s="910"/>
      <c r="H286" s="910"/>
      <c r="I286" s="910"/>
      <c r="J286" s="910"/>
      <c r="K286" s="910"/>
      <c r="L286" s="910"/>
      <c r="M286" s="910"/>
      <c r="N286" s="910"/>
      <c r="O286" s="910"/>
      <c r="P286" s="910"/>
      <c r="Q286" s="910"/>
      <c r="R286" s="910"/>
      <c r="S286" s="910"/>
      <c r="T286" s="910"/>
    </row>
    <row r="288" spans="3:20">
      <c r="C288" s="910"/>
      <c r="D288" s="910"/>
      <c r="E288" s="910"/>
      <c r="F288" s="910"/>
      <c r="G288" s="910"/>
      <c r="H288" s="910"/>
      <c r="I288" s="910"/>
      <c r="J288" s="910"/>
      <c r="K288" s="910"/>
      <c r="L288" s="910"/>
      <c r="M288" s="910"/>
      <c r="N288" s="910"/>
      <c r="O288" s="910"/>
      <c r="P288" s="910"/>
      <c r="Q288" s="910"/>
      <c r="R288" s="910"/>
      <c r="S288" s="910"/>
      <c r="T288" s="910"/>
    </row>
    <row r="289" spans="3:22">
      <c r="C289" s="910"/>
      <c r="D289" s="910"/>
      <c r="E289" s="910"/>
      <c r="F289" s="910"/>
      <c r="G289" s="910"/>
      <c r="H289" s="910"/>
      <c r="I289" s="910"/>
      <c r="J289" s="910"/>
      <c r="K289" s="910"/>
      <c r="L289" s="910"/>
      <c r="M289" s="910"/>
      <c r="N289" s="910"/>
      <c r="O289" s="910"/>
      <c r="P289" s="910"/>
      <c r="Q289" s="910"/>
      <c r="R289" s="910"/>
      <c r="S289" s="910"/>
      <c r="T289" s="910"/>
    </row>
    <row r="290" spans="3:22">
      <c r="C290" s="910"/>
      <c r="D290" s="910"/>
      <c r="E290" s="910"/>
      <c r="F290" s="910"/>
      <c r="G290" s="910"/>
      <c r="H290" s="910"/>
      <c r="I290" s="910"/>
      <c r="J290" s="910"/>
      <c r="K290" s="910"/>
      <c r="L290" s="910"/>
      <c r="M290" s="910"/>
      <c r="N290" s="910"/>
      <c r="O290" s="910"/>
      <c r="P290" s="910"/>
      <c r="Q290" s="910"/>
      <c r="R290" s="910"/>
      <c r="S290" s="910"/>
      <c r="T290" s="910"/>
    </row>
    <row r="291" spans="3:22">
      <c r="C291" s="910"/>
      <c r="D291" s="910"/>
      <c r="E291" s="910"/>
      <c r="F291" s="910"/>
      <c r="G291" s="910"/>
      <c r="H291" s="910"/>
      <c r="I291" s="910"/>
      <c r="J291" s="910"/>
      <c r="K291" s="910"/>
      <c r="L291" s="910"/>
      <c r="M291" s="910"/>
      <c r="N291" s="910"/>
      <c r="O291" s="910"/>
      <c r="P291" s="910"/>
      <c r="Q291" s="910"/>
      <c r="R291" s="910"/>
      <c r="S291" s="910"/>
      <c r="T291" s="910"/>
    </row>
    <row r="292" spans="3:22">
      <c r="C292" s="910"/>
      <c r="D292" s="910"/>
      <c r="E292" s="910"/>
      <c r="F292" s="910"/>
      <c r="G292" s="910"/>
      <c r="H292" s="910"/>
      <c r="I292" s="910"/>
      <c r="J292" s="910"/>
      <c r="K292" s="910"/>
      <c r="L292" s="910"/>
      <c r="M292" s="910"/>
      <c r="N292" s="910"/>
      <c r="O292" s="910"/>
      <c r="P292" s="910"/>
      <c r="Q292" s="910"/>
      <c r="R292" s="910"/>
      <c r="S292" s="910"/>
      <c r="T292" s="910"/>
      <c r="U292" s="910"/>
      <c r="V292" s="910"/>
    </row>
    <row r="294" spans="3:22">
      <c r="C294" s="910"/>
      <c r="D294" s="910"/>
      <c r="E294" s="910"/>
      <c r="F294" s="910"/>
      <c r="G294" s="910"/>
      <c r="H294" s="910"/>
      <c r="I294" s="910"/>
      <c r="J294" s="910"/>
      <c r="K294" s="910"/>
      <c r="L294" s="910"/>
      <c r="M294" s="910"/>
      <c r="N294" s="910"/>
      <c r="O294" s="910"/>
      <c r="P294" s="910"/>
      <c r="Q294" s="910"/>
      <c r="R294" s="910"/>
      <c r="S294" s="910"/>
      <c r="T294" s="910"/>
    </row>
    <row r="295" spans="3:22">
      <c r="C295" s="910"/>
      <c r="D295" s="910"/>
      <c r="E295" s="910"/>
      <c r="F295" s="910"/>
      <c r="G295" s="910"/>
      <c r="H295" s="910"/>
      <c r="I295" s="910"/>
      <c r="J295" s="910"/>
      <c r="K295" s="910"/>
      <c r="L295" s="910"/>
      <c r="M295" s="910"/>
      <c r="N295" s="910"/>
      <c r="O295" s="910"/>
      <c r="P295" s="910"/>
      <c r="Q295" s="910"/>
      <c r="R295" s="910"/>
      <c r="S295" s="910"/>
      <c r="T295" s="910"/>
    </row>
    <row r="297" spans="3:22">
      <c r="C297" s="910"/>
      <c r="D297" s="910"/>
      <c r="E297" s="910"/>
      <c r="F297" s="910"/>
      <c r="G297" s="910"/>
      <c r="H297" s="910"/>
      <c r="I297" s="910"/>
      <c r="J297" s="910"/>
      <c r="K297" s="910"/>
      <c r="L297" s="910"/>
      <c r="M297" s="910"/>
      <c r="N297" s="910"/>
      <c r="O297" s="910"/>
      <c r="P297" s="910"/>
      <c r="Q297" s="910"/>
      <c r="R297" s="910"/>
      <c r="S297" s="910"/>
      <c r="T297" s="910"/>
    </row>
    <row r="298" spans="3:22">
      <c r="C298" s="910"/>
      <c r="D298" s="910"/>
      <c r="E298" s="910"/>
      <c r="F298" s="910"/>
      <c r="G298" s="910"/>
      <c r="H298" s="910"/>
      <c r="I298" s="910"/>
      <c r="J298" s="910"/>
      <c r="K298" s="910"/>
      <c r="L298" s="910"/>
      <c r="M298" s="910"/>
      <c r="N298" s="910"/>
      <c r="O298" s="910"/>
      <c r="P298" s="910"/>
      <c r="Q298" s="910"/>
      <c r="R298" s="910"/>
      <c r="S298" s="910"/>
      <c r="T298" s="910"/>
    </row>
    <row r="301" spans="3:22">
      <c r="C301" s="910"/>
      <c r="D301" s="910"/>
      <c r="E301" s="910"/>
      <c r="F301" s="910"/>
      <c r="G301" s="910"/>
      <c r="H301" s="910"/>
      <c r="I301" s="910"/>
      <c r="J301" s="910"/>
      <c r="K301" s="910"/>
      <c r="L301" s="910"/>
      <c r="M301" s="910"/>
      <c r="N301" s="910"/>
      <c r="O301" s="910"/>
      <c r="P301" s="910"/>
      <c r="Q301" s="910"/>
      <c r="R301" s="910"/>
      <c r="S301" s="910"/>
      <c r="T301" s="910"/>
    </row>
    <row r="302" spans="3:22">
      <c r="C302" s="910"/>
      <c r="D302" s="910"/>
      <c r="E302" s="910"/>
      <c r="F302" s="910"/>
      <c r="G302" s="910"/>
      <c r="H302" s="910"/>
      <c r="I302" s="910"/>
      <c r="J302" s="910"/>
      <c r="K302" s="910"/>
      <c r="L302" s="910"/>
      <c r="M302" s="910"/>
      <c r="N302" s="910"/>
      <c r="O302" s="910"/>
      <c r="P302" s="910"/>
      <c r="Q302" s="910"/>
      <c r="R302" s="910"/>
      <c r="S302" s="910"/>
      <c r="T302" s="910"/>
    </row>
    <row r="303" spans="3:22">
      <c r="C303" s="910"/>
      <c r="D303" s="910"/>
      <c r="E303" s="910"/>
      <c r="F303" s="910"/>
      <c r="G303" s="910"/>
      <c r="H303" s="910"/>
      <c r="I303" s="910"/>
      <c r="J303" s="910"/>
      <c r="K303" s="910"/>
      <c r="L303" s="910"/>
      <c r="M303" s="910"/>
      <c r="N303" s="910"/>
      <c r="O303" s="910"/>
      <c r="P303" s="910"/>
      <c r="Q303" s="910"/>
      <c r="R303" s="910"/>
      <c r="S303" s="910"/>
      <c r="T303" s="910"/>
    </row>
    <row r="304" spans="3:22">
      <c r="C304" s="910"/>
      <c r="D304" s="910"/>
      <c r="E304" s="910"/>
      <c r="F304" s="910"/>
      <c r="G304" s="910"/>
      <c r="H304" s="910"/>
      <c r="I304" s="910"/>
      <c r="J304" s="910"/>
      <c r="K304" s="910"/>
      <c r="L304" s="910"/>
      <c r="M304" s="910"/>
      <c r="N304" s="910"/>
      <c r="O304" s="910"/>
      <c r="P304" s="910"/>
      <c r="Q304" s="910"/>
      <c r="R304" s="910"/>
      <c r="S304" s="910"/>
      <c r="T304" s="910"/>
    </row>
    <row r="307" spans="3:20">
      <c r="C307" s="910"/>
      <c r="D307" s="910"/>
      <c r="E307" s="910"/>
      <c r="F307" s="910"/>
      <c r="G307" s="910"/>
      <c r="H307" s="910"/>
      <c r="I307" s="910"/>
      <c r="J307" s="910"/>
      <c r="K307" s="910"/>
      <c r="L307" s="910"/>
      <c r="M307" s="910"/>
      <c r="N307" s="910"/>
      <c r="O307" s="910"/>
      <c r="P307" s="910"/>
      <c r="Q307" s="910"/>
      <c r="R307" s="910"/>
      <c r="S307" s="910"/>
      <c r="T307" s="910"/>
    </row>
    <row r="309" spans="3:20">
      <c r="C309" s="910"/>
      <c r="D309" s="910"/>
      <c r="E309" s="910"/>
      <c r="F309" s="910"/>
      <c r="G309" s="910"/>
      <c r="H309" s="910"/>
      <c r="I309" s="910"/>
      <c r="J309" s="910"/>
      <c r="K309" s="910"/>
      <c r="L309" s="910"/>
      <c r="M309" s="910"/>
      <c r="N309" s="910"/>
      <c r="O309" s="910"/>
      <c r="P309" s="910"/>
      <c r="Q309" s="910"/>
      <c r="R309" s="910"/>
      <c r="S309" s="910"/>
      <c r="T309" s="910"/>
    </row>
    <row r="311" spans="3:20">
      <c r="C311" s="910"/>
      <c r="D311" s="910"/>
      <c r="E311" s="910"/>
      <c r="F311" s="910"/>
      <c r="G311" s="910"/>
      <c r="H311" s="910"/>
      <c r="I311" s="910"/>
      <c r="J311" s="910"/>
      <c r="K311" s="910"/>
      <c r="L311" s="910"/>
      <c r="M311" s="910"/>
      <c r="N311" s="910"/>
      <c r="O311" s="910"/>
      <c r="P311" s="910"/>
      <c r="Q311" s="910"/>
      <c r="R311" s="910"/>
      <c r="S311" s="910"/>
      <c r="T311" s="910"/>
    </row>
    <row r="312" spans="3:20">
      <c r="C312" s="910"/>
      <c r="D312" s="910"/>
      <c r="E312" s="910"/>
      <c r="F312" s="910"/>
      <c r="G312" s="910"/>
      <c r="H312" s="910"/>
      <c r="I312" s="910"/>
      <c r="J312" s="910"/>
      <c r="K312" s="910"/>
      <c r="L312" s="910"/>
      <c r="M312" s="910"/>
      <c r="N312" s="910"/>
      <c r="O312" s="910"/>
      <c r="P312" s="910"/>
      <c r="Q312" s="910"/>
      <c r="R312" s="910"/>
      <c r="S312" s="910"/>
      <c r="T312" s="910"/>
    </row>
    <row r="313" spans="3:20">
      <c r="C313" s="910"/>
      <c r="D313" s="910"/>
      <c r="E313" s="910"/>
      <c r="F313" s="910"/>
      <c r="G313" s="910"/>
      <c r="H313" s="910"/>
      <c r="I313" s="910"/>
      <c r="J313" s="910"/>
      <c r="K313" s="910"/>
      <c r="L313" s="910"/>
      <c r="M313" s="910"/>
      <c r="N313" s="910"/>
      <c r="O313" s="910"/>
      <c r="P313" s="910"/>
      <c r="Q313" s="910"/>
      <c r="R313" s="910"/>
      <c r="S313" s="910"/>
      <c r="T313" s="910"/>
    </row>
    <row r="314" spans="3:20">
      <c r="C314" s="910"/>
      <c r="D314" s="910"/>
      <c r="E314" s="910"/>
      <c r="F314" s="910"/>
      <c r="G314" s="910"/>
      <c r="H314" s="910"/>
      <c r="I314" s="910"/>
      <c r="J314" s="910"/>
      <c r="K314" s="910"/>
      <c r="L314" s="910"/>
      <c r="M314" s="910"/>
      <c r="N314" s="910"/>
      <c r="O314" s="910"/>
      <c r="P314" s="910"/>
      <c r="Q314" s="910"/>
      <c r="R314" s="910"/>
      <c r="S314" s="910"/>
      <c r="T314" s="910"/>
    </row>
    <row r="320" spans="3:20">
      <c r="C320" s="910"/>
      <c r="D320" s="910"/>
      <c r="E320" s="910"/>
      <c r="F320" s="910"/>
      <c r="G320" s="910"/>
      <c r="H320" s="910"/>
      <c r="I320" s="910"/>
      <c r="J320" s="910"/>
      <c r="K320" s="910"/>
      <c r="L320" s="910"/>
      <c r="M320" s="910"/>
      <c r="N320" s="910"/>
      <c r="O320" s="910"/>
      <c r="P320" s="910"/>
      <c r="Q320" s="910"/>
      <c r="R320" s="910"/>
      <c r="S320" s="910"/>
      <c r="T320" s="910"/>
    </row>
    <row r="322" spans="3:16">
      <c r="G322" s="910"/>
      <c r="H322" s="910"/>
      <c r="I322" s="910"/>
      <c r="J322" s="910"/>
      <c r="K322" s="910"/>
      <c r="L322" s="910"/>
      <c r="M322" s="910"/>
      <c r="N322" s="910"/>
    </row>
    <row r="323" spans="3:16">
      <c r="M323" s="910"/>
      <c r="N323" s="910"/>
    </row>
    <row r="324" spans="3:16">
      <c r="M324" s="910"/>
      <c r="N324" s="910"/>
      <c r="O324" s="910"/>
      <c r="P324" s="910"/>
    </row>
    <row r="329" spans="3:16">
      <c r="C329" s="910"/>
      <c r="D329" s="910"/>
      <c r="E329" s="910"/>
      <c r="F329" s="910"/>
      <c r="G329" s="910"/>
      <c r="H329" s="910"/>
      <c r="I329" s="910"/>
      <c r="J329" s="910"/>
      <c r="K329" s="910"/>
      <c r="L329" s="910"/>
      <c r="M329" s="910"/>
      <c r="N329" s="910"/>
      <c r="O329" s="910"/>
      <c r="P329" s="910"/>
    </row>
    <row r="330" spans="3:16">
      <c r="C330" s="910"/>
      <c r="D330" s="910"/>
      <c r="E330" s="910"/>
      <c r="F330" s="910"/>
      <c r="G330" s="910"/>
      <c r="H330" s="910"/>
      <c r="I330" s="910"/>
      <c r="J330" s="910"/>
      <c r="K330" s="910"/>
      <c r="L330" s="910"/>
      <c r="M330" s="910"/>
      <c r="N330" s="910"/>
      <c r="O330" s="910"/>
      <c r="P330" s="910"/>
    </row>
    <row r="331" spans="3:16">
      <c r="C331" s="910"/>
      <c r="D331" s="910"/>
      <c r="E331" s="910"/>
      <c r="F331" s="910"/>
      <c r="G331" s="910"/>
      <c r="H331" s="910"/>
      <c r="I331" s="910"/>
      <c r="J331" s="910"/>
      <c r="K331" s="910"/>
      <c r="L331" s="910"/>
      <c r="M331" s="910"/>
      <c r="N331" s="910"/>
      <c r="O331" s="910"/>
      <c r="P331" s="910"/>
    </row>
    <row r="332" spans="3:16">
      <c r="C332" s="910"/>
      <c r="D332" s="910"/>
      <c r="E332" s="910"/>
      <c r="F332" s="910"/>
      <c r="G332" s="910"/>
      <c r="H332" s="910"/>
      <c r="I332" s="910"/>
      <c r="J332" s="910"/>
      <c r="K332" s="910"/>
      <c r="L332" s="910"/>
      <c r="M332" s="910"/>
      <c r="N332" s="910"/>
      <c r="O332" s="910"/>
      <c r="P332" s="910"/>
    </row>
    <row r="335" spans="3:16">
      <c r="C335" s="910"/>
      <c r="D335" s="910"/>
      <c r="E335" s="910"/>
      <c r="F335" s="910"/>
      <c r="G335" s="910"/>
      <c r="H335" s="910"/>
      <c r="I335" s="910"/>
      <c r="J335" s="910"/>
      <c r="K335" s="910"/>
      <c r="L335" s="910"/>
      <c r="M335" s="910"/>
      <c r="N335" s="910"/>
      <c r="O335" s="910"/>
      <c r="P335" s="910"/>
    </row>
    <row r="337" spans="3:16">
      <c r="C337" s="910"/>
      <c r="D337" s="910"/>
      <c r="E337" s="910"/>
      <c r="F337" s="910"/>
      <c r="G337" s="910"/>
      <c r="H337" s="910"/>
      <c r="I337" s="910"/>
      <c r="J337" s="910"/>
      <c r="K337" s="910"/>
      <c r="L337" s="910"/>
      <c r="M337" s="910"/>
      <c r="N337" s="910"/>
      <c r="O337" s="910"/>
      <c r="P337" s="910"/>
    </row>
    <row r="340" spans="3:16">
      <c r="C340" s="910"/>
      <c r="D340" s="910"/>
      <c r="E340" s="910"/>
      <c r="F340" s="910"/>
      <c r="G340" s="910"/>
      <c r="H340" s="910"/>
      <c r="I340" s="910"/>
      <c r="J340" s="910"/>
      <c r="K340" s="910"/>
      <c r="L340" s="910"/>
      <c r="M340" s="910"/>
      <c r="N340" s="910"/>
      <c r="O340" s="910"/>
      <c r="P340" s="910"/>
    </row>
    <row r="343" spans="3:16">
      <c r="C343" s="910"/>
      <c r="D343" s="910"/>
      <c r="E343" s="910"/>
      <c r="F343" s="910"/>
      <c r="G343" s="910"/>
      <c r="H343" s="910"/>
      <c r="I343" s="910"/>
      <c r="J343" s="910"/>
      <c r="K343" s="910"/>
      <c r="L343" s="910"/>
      <c r="M343" s="910"/>
      <c r="N343" s="910"/>
      <c r="O343" s="910"/>
      <c r="P343" s="910"/>
    </row>
    <row r="345" spans="3:16">
      <c r="C345" s="910"/>
      <c r="D345" s="910"/>
      <c r="E345" s="910"/>
      <c r="F345" s="910"/>
      <c r="G345" s="910"/>
      <c r="H345" s="910"/>
      <c r="I345" s="910"/>
      <c r="J345" s="910"/>
      <c r="K345" s="910"/>
      <c r="L345" s="910"/>
      <c r="M345" s="910"/>
      <c r="N345" s="910"/>
      <c r="O345" s="910"/>
      <c r="P345" s="910"/>
    </row>
    <row r="347" spans="3:16">
      <c r="C347" s="910"/>
      <c r="D347" s="910"/>
      <c r="E347" s="910"/>
      <c r="F347" s="910"/>
      <c r="G347" s="910"/>
      <c r="H347" s="910"/>
      <c r="I347" s="910"/>
      <c r="J347" s="910"/>
      <c r="K347" s="910"/>
      <c r="L347" s="910"/>
      <c r="M347" s="910"/>
      <c r="N347" s="910"/>
      <c r="O347" s="910"/>
      <c r="P347" s="910"/>
    </row>
    <row r="349" spans="3:16">
      <c r="C349" s="910"/>
      <c r="D349" s="910"/>
      <c r="E349" s="910"/>
      <c r="F349" s="910"/>
      <c r="G349" s="910"/>
      <c r="H349" s="910"/>
      <c r="I349" s="910"/>
      <c r="J349" s="910"/>
      <c r="K349" s="910"/>
      <c r="L349" s="910"/>
      <c r="M349" s="910"/>
      <c r="N349" s="910"/>
      <c r="O349" s="910"/>
      <c r="P349" s="910"/>
    </row>
    <row r="351" spans="3:16">
      <c r="C351" s="910"/>
      <c r="D351" s="910"/>
      <c r="E351" s="910"/>
      <c r="F351" s="910"/>
      <c r="G351" s="910"/>
      <c r="H351" s="910"/>
      <c r="I351" s="910"/>
      <c r="J351" s="910"/>
      <c r="K351" s="910"/>
      <c r="L351" s="910"/>
      <c r="M351" s="910"/>
      <c r="N351" s="910"/>
      <c r="O351" s="910"/>
      <c r="P351" s="910"/>
    </row>
    <row r="352" spans="3:16">
      <c r="C352" s="910"/>
      <c r="D352" s="910"/>
      <c r="E352" s="910"/>
      <c r="F352" s="910"/>
      <c r="G352" s="910"/>
      <c r="H352" s="910"/>
      <c r="I352" s="910"/>
      <c r="J352" s="910"/>
      <c r="K352" s="910"/>
      <c r="L352" s="910"/>
      <c r="M352" s="910"/>
      <c r="N352" s="910"/>
      <c r="O352" s="910"/>
      <c r="P352" s="910"/>
    </row>
    <row r="353" spans="3:16">
      <c r="C353" s="910"/>
      <c r="D353" s="910"/>
      <c r="E353" s="910"/>
      <c r="F353" s="910"/>
      <c r="G353" s="910"/>
      <c r="H353" s="910"/>
      <c r="I353" s="910"/>
      <c r="J353" s="910"/>
      <c r="K353" s="910"/>
      <c r="L353" s="910"/>
      <c r="M353" s="910"/>
      <c r="N353" s="910"/>
      <c r="O353" s="910"/>
      <c r="P353" s="910"/>
    </row>
    <row r="354" spans="3:16">
      <c r="C354" s="910"/>
      <c r="D354" s="910"/>
      <c r="E354" s="910"/>
      <c r="F354" s="910"/>
      <c r="G354" s="910"/>
      <c r="H354" s="910"/>
      <c r="I354" s="910"/>
      <c r="J354" s="910"/>
      <c r="K354" s="910"/>
      <c r="L354" s="910"/>
      <c r="M354" s="910"/>
      <c r="N354" s="910"/>
      <c r="O354" s="910"/>
      <c r="P354" s="910"/>
    </row>
    <row r="355" spans="3:16">
      <c r="C355" s="910"/>
      <c r="D355" s="910"/>
      <c r="E355" s="910"/>
      <c r="F355" s="910"/>
      <c r="G355" s="910"/>
      <c r="H355" s="910"/>
      <c r="I355" s="910"/>
      <c r="J355" s="910"/>
      <c r="K355" s="910"/>
      <c r="L355" s="910"/>
      <c r="M355" s="910"/>
      <c r="N355" s="910"/>
      <c r="O355" s="910"/>
      <c r="P355" s="910"/>
    </row>
    <row r="357" spans="3:16">
      <c r="C357" s="910"/>
      <c r="D357" s="910"/>
      <c r="E357" s="910"/>
      <c r="F357" s="910"/>
      <c r="G357" s="910"/>
      <c r="H357" s="910"/>
      <c r="I357" s="910"/>
      <c r="J357" s="910"/>
      <c r="K357" s="910"/>
      <c r="L357" s="910"/>
      <c r="M357" s="910"/>
      <c r="N357" s="910"/>
      <c r="O357" s="910"/>
      <c r="P357" s="910"/>
    </row>
    <row r="358" spans="3:16">
      <c r="C358" s="910"/>
      <c r="D358" s="910"/>
      <c r="E358" s="910"/>
      <c r="F358" s="910"/>
      <c r="G358" s="910"/>
      <c r="H358" s="910"/>
      <c r="I358" s="910"/>
      <c r="J358" s="910"/>
      <c r="K358" s="910"/>
      <c r="L358" s="910"/>
      <c r="M358" s="910"/>
      <c r="N358" s="910"/>
      <c r="O358" s="910"/>
      <c r="P358" s="910"/>
    </row>
    <row r="360" spans="3:16">
      <c r="C360" s="910"/>
      <c r="D360" s="910"/>
      <c r="E360" s="910"/>
      <c r="F360" s="910"/>
      <c r="G360" s="910"/>
      <c r="H360" s="910"/>
      <c r="I360" s="910"/>
      <c r="J360" s="910"/>
      <c r="K360" s="910"/>
      <c r="L360" s="910"/>
      <c r="M360" s="910"/>
      <c r="N360" s="910"/>
      <c r="O360" s="910"/>
      <c r="P360" s="910"/>
    </row>
    <row r="361" spans="3:16">
      <c r="C361" s="910"/>
      <c r="D361" s="910"/>
      <c r="E361" s="910"/>
      <c r="F361" s="910"/>
      <c r="G361" s="910"/>
      <c r="H361" s="910"/>
      <c r="I361" s="910"/>
      <c r="J361" s="910"/>
      <c r="K361" s="910"/>
      <c r="L361" s="910"/>
      <c r="M361" s="910"/>
      <c r="N361" s="910"/>
      <c r="O361" s="910"/>
      <c r="P361" s="910"/>
    </row>
    <row r="364" spans="3:16">
      <c r="C364" s="910"/>
      <c r="D364" s="910"/>
      <c r="E364" s="910"/>
      <c r="F364" s="910"/>
      <c r="G364" s="910"/>
      <c r="H364" s="910"/>
      <c r="I364" s="910"/>
      <c r="J364" s="910"/>
      <c r="K364" s="910"/>
      <c r="L364" s="910"/>
      <c r="M364" s="910"/>
      <c r="N364" s="910"/>
      <c r="O364" s="910"/>
      <c r="P364" s="910"/>
    </row>
    <row r="365" spans="3:16">
      <c r="C365" s="910"/>
      <c r="D365" s="910"/>
      <c r="E365" s="910"/>
      <c r="F365" s="910"/>
      <c r="G365" s="910"/>
      <c r="H365" s="910"/>
      <c r="I365" s="910"/>
      <c r="J365" s="910"/>
      <c r="K365" s="910"/>
      <c r="L365" s="910"/>
      <c r="M365" s="910"/>
      <c r="N365" s="910"/>
      <c r="O365" s="910"/>
      <c r="P365" s="910"/>
    </row>
    <row r="366" spans="3:16">
      <c r="C366" s="910"/>
      <c r="D366" s="910"/>
      <c r="E366" s="910"/>
      <c r="F366" s="910"/>
      <c r="G366" s="910"/>
      <c r="H366" s="910"/>
      <c r="I366" s="910"/>
      <c r="J366" s="910"/>
      <c r="K366" s="910"/>
      <c r="L366" s="910"/>
      <c r="M366" s="910"/>
      <c r="N366" s="910"/>
      <c r="O366" s="910"/>
      <c r="P366" s="910"/>
    </row>
    <row r="367" spans="3:16">
      <c r="C367" s="910"/>
      <c r="D367" s="910"/>
      <c r="E367" s="910"/>
      <c r="F367" s="910"/>
      <c r="G367" s="910"/>
      <c r="H367" s="910"/>
      <c r="I367" s="910"/>
      <c r="J367" s="910"/>
      <c r="K367" s="910"/>
      <c r="L367" s="910"/>
      <c r="M367" s="910"/>
      <c r="N367" s="910"/>
      <c r="O367" s="910"/>
      <c r="P367" s="910"/>
    </row>
    <row r="370" spans="3:16">
      <c r="C370" s="910"/>
      <c r="D370" s="910"/>
      <c r="E370" s="910"/>
      <c r="F370" s="910"/>
      <c r="G370" s="910"/>
      <c r="H370" s="910"/>
      <c r="I370" s="910"/>
      <c r="J370" s="910"/>
      <c r="K370" s="910"/>
      <c r="L370" s="910"/>
      <c r="M370" s="910"/>
      <c r="N370" s="910"/>
      <c r="O370" s="910"/>
      <c r="P370" s="910"/>
    </row>
    <row r="372" spans="3:16">
      <c r="C372" s="910"/>
      <c r="D372" s="910"/>
      <c r="E372" s="910"/>
      <c r="F372" s="910"/>
      <c r="G372" s="910"/>
      <c r="H372" s="910"/>
      <c r="I372" s="910"/>
      <c r="J372" s="910"/>
      <c r="K372" s="910"/>
      <c r="L372" s="910"/>
      <c r="M372" s="910"/>
      <c r="N372" s="910"/>
      <c r="O372" s="910"/>
      <c r="P372" s="910"/>
    </row>
    <row r="374" spans="3:16">
      <c r="C374" s="910"/>
      <c r="D374" s="910"/>
      <c r="E374" s="910"/>
      <c r="F374" s="910"/>
      <c r="G374" s="910"/>
      <c r="H374" s="910"/>
      <c r="I374" s="910"/>
      <c r="J374" s="910"/>
      <c r="K374" s="910"/>
      <c r="L374" s="910"/>
      <c r="M374" s="910"/>
      <c r="N374" s="910"/>
      <c r="O374" s="910"/>
      <c r="P374" s="910"/>
    </row>
    <row r="375" spans="3:16">
      <c r="C375" s="910"/>
      <c r="D375" s="910"/>
      <c r="E375" s="910"/>
      <c r="F375" s="910"/>
      <c r="G375" s="910"/>
      <c r="H375" s="910"/>
      <c r="I375" s="910"/>
      <c r="J375" s="910"/>
      <c r="K375" s="910"/>
      <c r="L375" s="910"/>
      <c r="M375" s="910"/>
      <c r="N375" s="910"/>
      <c r="O375" s="910"/>
      <c r="P375" s="910"/>
    </row>
    <row r="376" spans="3:16">
      <c r="C376" s="910"/>
      <c r="D376" s="910"/>
      <c r="E376" s="910"/>
      <c r="F376" s="910"/>
      <c r="G376" s="910"/>
      <c r="H376" s="910"/>
      <c r="I376" s="910"/>
      <c r="J376" s="910"/>
      <c r="K376" s="910"/>
      <c r="L376" s="910"/>
      <c r="M376" s="910"/>
      <c r="N376" s="910"/>
      <c r="O376" s="910"/>
      <c r="P376" s="910"/>
    </row>
    <row r="377" spans="3:16">
      <c r="C377" s="910"/>
      <c r="D377" s="910"/>
      <c r="E377" s="910"/>
      <c r="F377" s="910"/>
      <c r="G377" s="910"/>
      <c r="H377" s="910"/>
      <c r="I377" s="910"/>
      <c r="J377" s="910"/>
      <c r="K377" s="910"/>
      <c r="L377" s="910"/>
      <c r="M377" s="910"/>
      <c r="N377" s="910"/>
      <c r="O377" s="910"/>
      <c r="P377" s="910"/>
    </row>
    <row r="383" spans="3:16">
      <c r="C383" s="910"/>
      <c r="D383" s="910"/>
      <c r="E383" s="910"/>
      <c r="F383" s="910"/>
      <c r="G383" s="910"/>
      <c r="H383" s="910"/>
      <c r="I383" s="910"/>
      <c r="J383" s="910"/>
      <c r="K383" s="910"/>
      <c r="L383" s="910"/>
      <c r="M383" s="910"/>
      <c r="N383" s="910"/>
      <c r="O383" s="910"/>
      <c r="P383" s="910"/>
    </row>
    <row r="385" spans="3:8">
      <c r="E385" s="910"/>
      <c r="F385" s="910"/>
      <c r="G385" s="910"/>
      <c r="H385" s="910"/>
    </row>
    <row r="391" spans="3:8">
      <c r="C391" s="910"/>
      <c r="D391" s="910"/>
      <c r="E391" s="910"/>
      <c r="F391" s="910"/>
      <c r="G391" s="910"/>
      <c r="H391" s="910"/>
    </row>
    <row r="392" spans="3:8">
      <c r="C392" s="910"/>
      <c r="D392" s="910"/>
      <c r="E392" s="910"/>
      <c r="F392" s="910"/>
      <c r="G392" s="910"/>
      <c r="H392" s="910"/>
    </row>
    <row r="393" spans="3:8">
      <c r="C393" s="910"/>
      <c r="D393" s="910"/>
      <c r="E393" s="910"/>
      <c r="F393" s="910"/>
      <c r="G393" s="910"/>
      <c r="H393" s="910"/>
    </row>
    <row r="394" spans="3:8">
      <c r="C394" s="910"/>
      <c r="D394" s="910"/>
      <c r="E394" s="910"/>
      <c r="F394" s="910"/>
      <c r="G394" s="910"/>
      <c r="H394" s="910"/>
    </row>
    <row r="395" spans="3:8">
      <c r="C395" s="910"/>
      <c r="D395" s="910"/>
      <c r="E395" s="910"/>
      <c r="F395" s="910"/>
      <c r="G395" s="910"/>
      <c r="H395" s="910"/>
    </row>
    <row r="396" spans="3:8">
      <c r="C396" s="910"/>
      <c r="D396" s="910"/>
      <c r="E396" s="910"/>
      <c r="F396" s="910"/>
      <c r="G396" s="910"/>
      <c r="H396" s="910"/>
    </row>
    <row r="397" spans="3:8">
      <c r="C397" s="910"/>
      <c r="D397" s="910"/>
      <c r="E397" s="910"/>
      <c r="F397" s="910"/>
      <c r="G397" s="910"/>
      <c r="H397" s="910"/>
    </row>
    <row r="398" spans="3:8">
      <c r="C398" s="910"/>
      <c r="D398" s="910"/>
      <c r="E398" s="910"/>
      <c r="F398" s="910"/>
      <c r="G398" s="910"/>
      <c r="H398" s="910"/>
    </row>
    <row r="399" spans="3:8">
      <c r="C399" s="910"/>
      <c r="D399" s="910"/>
      <c r="E399" s="910"/>
      <c r="F399" s="910"/>
      <c r="G399" s="910"/>
      <c r="H399" s="910"/>
    </row>
    <row r="400" spans="3:8">
      <c r="C400" s="910"/>
      <c r="D400" s="910"/>
      <c r="E400" s="910"/>
      <c r="F400" s="910"/>
      <c r="G400" s="910"/>
      <c r="H400" s="910"/>
    </row>
    <row r="401" spans="3:10">
      <c r="C401" s="910"/>
      <c r="D401" s="910"/>
      <c r="E401" s="910"/>
      <c r="F401" s="910"/>
      <c r="G401" s="910"/>
      <c r="H401" s="910"/>
    </row>
    <row r="402" spans="3:10">
      <c r="C402" s="910"/>
      <c r="D402" s="910"/>
      <c r="E402" s="910"/>
      <c r="F402" s="910"/>
      <c r="G402" s="910"/>
      <c r="H402" s="910"/>
    </row>
    <row r="403" spans="3:10">
      <c r="C403" s="910"/>
      <c r="D403" s="910"/>
      <c r="E403" s="910"/>
      <c r="F403" s="910"/>
      <c r="G403" s="910"/>
      <c r="H403" s="910"/>
    </row>
    <row r="404" spans="3:10">
      <c r="C404" s="910"/>
      <c r="D404" s="910"/>
      <c r="E404" s="910"/>
      <c r="F404" s="910"/>
      <c r="G404" s="910"/>
      <c r="H404" s="910"/>
    </row>
    <row r="405" spans="3:10">
      <c r="C405" s="910"/>
      <c r="D405" s="910"/>
      <c r="E405" s="910"/>
      <c r="F405" s="910"/>
      <c r="G405" s="910"/>
      <c r="H405" s="910"/>
      <c r="I405" s="910"/>
      <c r="J405" s="910"/>
    </row>
    <row r="406" spans="3:10">
      <c r="C406" s="910"/>
      <c r="D406" s="910"/>
      <c r="E406" s="910"/>
      <c r="F406" s="910"/>
      <c r="G406" s="910"/>
      <c r="H406" s="910"/>
    </row>
    <row r="407" spans="3:10">
      <c r="C407" s="910"/>
      <c r="D407" s="910"/>
      <c r="E407" s="910"/>
      <c r="F407" s="910"/>
      <c r="G407" s="910"/>
      <c r="H407" s="910"/>
    </row>
    <row r="408" spans="3:10">
      <c r="C408" s="910"/>
      <c r="D408" s="910"/>
      <c r="E408" s="910"/>
      <c r="F408" s="910"/>
      <c r="G408" s="910"/>
      <c r="H408" s="910"/>
    </row>
    <row r="409" spans="3:10">
      <c r="C409" s="910"/>
      <c r="D409" s="910"/>
      <c r="E409" s="910"/>
      <c r="F409" s="910"/>
      <c r="G409" s="910"/>
      <c r="H409" s="910"/>
    </row>
    <row r="410" spans="3:10">
      <c r="C410" s="910"/>
      <c r="D410" s="910"/>
      <c r="E410" s="910"/>
      <c r="F410" s="910"/>
      <c r="G410" s="910"/>
      <c r="H410" s="910"/>
    </row>
    <row r="411" spans="3:10">
      <c r="C411" s="910"/>
      <c r="D411" s="910"/>
      <c r="E411" s="910"/>
      <c r="F411" s="910"/>
      <c r="G411" s="910"/>
      <c r="H411" s="910"/>
    </row>
    <row r="412" spans="3:10">
      <c r="C412" s="910"/>
      <c r="D412" s="910"/>
      <c r="E412" s="910"/>
      <c r="F412" s="910"/>
      <c r="G412" s="910"/>
      <c r="H412" s="910"/>
    </row>
    <row r="413" spans="3:10">
      <c r="C413" s="910"/>
      <c r="D413" s="910"/>
      <c r="E413" s="910"/>
      <c r="F413" s="910"/>
      <c r="G413" s="910"/>
      <c r="H413" s="910"/>
    </row>
    <row r="414" spans="3:10">
      <c r="C414" s="910"/>
      <c r="D414" s="910"/>
      <c r="E414" s="910"/>
      <c r="F414" s="910"/>
      <c r="G414" s="910"/>
      <c r="H414" s="910"/>
    </row>
    <row r="415" spans="3:10">
      <c r="C415" s="910"/>
      <c r="D415" s="910"/>
      <c r="E415" s="910"/>
      <c r="F415" s="910"/>
      <c r="G415" s="910"/>
      <c r="H415" s="910"/>
    </row>
    <row r="416" spans="3:10">
      <c r="C416" s="910"/>
      <c r="D416" s="910"/>
      <c r="E416" s="910"/>
      <c r="F416" s="910"/>
      <c r="G416" s="910"/>
      <c r="H416" s="910"/>
    </row>
    <row r="417" spans="3:8">
      <c r="C417" s="910"/>
      <c r="D417" s="910"/>
      <c r="E417" s="910"/>
      <c r="F417" s="910"/>
      <c r="G417" s="910"/>
      <c r="H417" s="910"/>
    </row>
    <row r="418" spans="3:8">
      <c r="C418" s="910"/>
      <c r="D418" s="910"/>
      <c r="E418" s="910"/>
      <c r="F418" s="910"/>
      <c r="G418" s="910"/>
      <c r="H418" s="910"/>
    </row>
    <row r="419" spans="3:8">
      <c r="C419" s="910"/>
      <c r="D419" s="910"/>
      <c r="E419" s="910"/>
      <c r="F419" s="910"/>
      <c r="G419" s="910"/>
      <c r="H419" s="910"/>
    </row>
    <row r="420" spans="3:8">
      <c r="C420" s="910"/>
      <c r="D420" s="910"/>
      <c r="E420" s="910"/>
      <c r="F420" s="910"/>
      <c r="G420" s="910"/>
      <c r="H420" s="910"/>
    </row>
    <row r="421" spans="3:8">
      <c r="C421" s="910"/>
      <c r="D421" s="910"/>
      <c r="E421" s="910"/>
      <c r="F421" s="910"/>
      <c r="G421" s="910"/>
      <c r="H421" s="910"/>
    </row>
    <row r="422" spans="3:8">
      <c r="C422" s="910"/>
      <c r="D422" s="910"/>
      <c r="E422" s="910"/>
      <c r="F422" s="910"/>
      <c r="G422" s="910"/>
      <c r="H422" s="910"/>
    </row>
    <row r="423" spans="3:8">
      <c r="C423" s="910"/>
      <c r="D423" s="910"/>
      <c r="E423" s="910"/>
      <c r="F423" s="910"/>
      <c r="G423" s="910"/>
      <c r="H423" s="910"/>
    </row>
    <row r="424" spans="3:8">
      <c r="C424" s="910"/>
      <c r="D424" s="910"/>
      <c r="E424" s="910"/>
      <c r="F424" s="910"/>
      <c r="G424" s="910"/>
      <c r="H424" s="910"/>
    </row>
    <row r="425" spans="3:8">
      <c r="C425" s="910"/>
      <c r="D425" s="910"/>
      <c r="E425" s="910"/>
      <c r="F425" s="910"/>
      <c r="G425" s="910"/>
      <c r="H425" s="910"/>
    </row>
    <row r="426" spans="3:8">
      <c r="C426" s="910"/>
      <c r="D426" s="910"/>
      <c r="E426" s="910"/>
      <c r="F426" s="910"/>
      <c r="G426" s="910"/>
      <c r="H426" s="910"/>
    </row>
    <row r="427" spans="3:8">
      <c r="C427" s="910"/>
      <c r="D427" s="910"/>
      <c r="E427" s="910"/>
      <c r="F427" s="910"/>
      <c r="G427" s="910"/>
      <c r="H427" s="910"/>
    </row>
    <row r="428" spans="3:8">
      <c r="C428" s="910"/>
      <c r="D428" s="910"/>
      <c r="E428" s="910"/>
      <c r="F428" s="910"/>
      <c r="G428" s="910"/>
      <c r="H428" s="910"/>
    </row>
    <row r="429" spans="3:8">
      <c r="C429" s="910"/>
      <c r="D429" s="910"/>
      <c r="E429" s="910"/>
      <c r="F429" s="910"/>
      <c r="G429" s="910"/>
      <c r="H429" s="910"/>
    </row>
    <row r="430" spans="3:8">
      <c r="C430" s="910"/>
      <c r="D430" s="910"/>
      <c r="E430" s="910"/>
      <c r="F430" s="910"/>
      <c r="G430" s="910"/>
      <c r="H430" s="910"/>
    </row>
    <row r="431" spans="3:8">
      <c r="C431" s="910"/>
      <c r="D431" s="910"/>
      <c r="E431" s="910"/>
      <c r="F431" s="910"/>
      <c r="G431" s="910"/>
      <c r="H431" s="910"/>
    </row>
    <row r="432" spans="3:8">
      <c r="C432" s="910"/>
      <c r="D432" s="910"/>
      <c r="E432" s="910"/>
      <c r="F432" s="910"/>
      <c r="G432" s="910"/>
      <c r="H432" s="910"/>
    </row>
    <row r="433" spans="3:8">
      <c r="C433" s="910"/>
      <c r="D433" s="910"/>
      <c r="E433" s="910"/>
      <c r="F433" s="910"/>
      <c r="G433" s="910"/>
      <c r="H433" s="910"/>
    </row>
    <row r="434" spans="3:8">
      <c r="C434" s="910"/>
      <c r="D434" s="910"/>
      <c r="E434" s="910"/>
      <c r="F434" s="910"/>
      <c r="G434" s="910"/>
      <c r="H434" s="910"/>
    </row>
    <row r="435" spans="3:8">
      <c r="C435" s="910"/>
      <c r="D435" s="910"/>
      <c r="E435" s="910"/>
      <c r="F435" s="910"/>
      <c r="G435" s="910"/>
      <c r="H435" s="910"/>
    </row>
    <row r="436" spans="3:8">
      <c r="C436" s="910"/>
      <c r="D436" s="910"/>
      <c r="E436" s="910"/>
      <c r="F436" s="910"/>
      <c r="G436" s="910"/>
      <c r="H436" s="910"/>
    </row>
    <row r="437" spans="3:8">
      <c r="C437" s="910"/>
      <c r="D437" s="910"/>
      <c r="E437" s="910"/>
      <c r="F437" s="910"/>
      <c r="G437" s="910"/>
      <c r="H437" s="910"/>
    </row>
    <row r="438" spans="3:8">
      <c r="C438" s="910"/>
      <c r="D438" s="910"/>
      <c r="E438" s="910"/>
      <c r="F438" s="910"/>
      <c r="G438" s="910"/>
      <c r="H438" s="910"/>
    </row>
    <row r="439" spans="3:8">
      <c r="C439" s="910"/>
      <c r="D439" s="910"/>
      <c r="E439" s="910"/>
      <c r="F439" s="910"/>
      <c r="G439" s="910"/>
      <c r="H439" s="910"/>
    </row>
    <row r="440" spans="3:8">
      <c r="C440" s="910"/>
      <c r="D440" s="910"/>
      <c r="E440" s="910"/>
      <c r="F440" s="910"/>
      <c r="G440" s="910"/>
      <c r="H440" s="910"/>
    </row>
    <row r="441" spans="3:8">
      <c r="C441" s="910"/>
      <c r="D441" s="910"/>
      <c r="E441" s="910"/>
      <c r="F441" s="910"/>
      <c r="G441" s="910"/>
      <c r="H441" s="910"/>
    </row>
    <row r="442" spans="3:8">
      <c r="C442" s="910"/>
      <c r="D442" s="910"/>
      <c r="E442" s="910"/>
      <c r="F442" s="910"/>
      <c r="G442" s="910"/>
      <c r="H442" s="910"/>
    </row>
    <row r="443" spans="3:8">
      <c r="C443" s="910"/>
      <c r="D443" s="910"/>
      <c r="E443" s="910"/>
      <c r="F443" s="910"/>
      <c r="G443" s="910"/>
      <c r="H443" s="910"/>
    </row>
    <row r="445" spans="3:8">
      <c r="C445" s="910"/>
    </row>
    <row r="449" spans="2:6">
      <c r="B449" s="910"/>
      <c r="C449" s="910"/>
      <c r="D449" s="910"/>
      <c r="E449" s="910"/>
      <c r="F449" s="910"/>
    </row>
    <row r="456" spans="2:6">
      <c r="C456" s="910"/>
    </row>
    <row r="457" spans="2:6">
      <c r="C457" s="910"/>
    </row>
    <row r="458" spans="2:6">
      <c r="C458" s="910"/>
    </row>
    <row r="459" spans="2:6">
      <c r="C459" s="910"/>
    </row>
    <row r="460" spans="2:6">
      <c r="C460" s="910"/>
    </row>
    <row r="461" spans="2:6">
      <c r="C461" s="910"/>
    </row>
    <row r="462" spans="2:6">
      <c r="C462" s="910"/>
    </row>
    <row r="463" spans="2:6">
      <c r="C463" s="910"/>
    </row>
    <row r="464" spans="2:6">
      <c r="C464" s="910"/>
    </row>
    <row r="465" spans="3:3">
      <c r="C465" s="910"/>
    </row>
    <row r="466" spans="3:3">
      <c r="C466" s="910"/>
    </row>
    <row r="467" spans="3:3">
      <c r="C467" s="910"/>
    </row>
    <row r="474" spans="3:3">
      <c r="C474" s="910"/>
    </row>
    <row r="475" spans="3:3">
      <c r="C475" s="910"/>
    </row>
    <row r="476" spans="3:3">
      <c r="C476" s="910"/>
    </row>
    <row r="477" spans="3:3">
      <c r="C477" s="910"/>
    </row>
    <row r="478" spans="3:3">
      <c r="C478" s="910"/>
    </row>
    <row r="479" spans="3:3">
      <c r="C479" s="910"/>
    </row>
    <row r="480" spans="3:3">
      <c r="C480" s="910"/>
    </row>
    <row r="481" spans="3:3">
      <c r="C481" s="910"/>
    </row>
    <row r="482" spans="3:3">
      <c r="C482" s="910"/>
    </row>
    <row r="483" spans="3:3">
      <c r="C483" s="910"/>
    </row>
    <row r="484" spans="3:3">
      <c r="C484" s="910"/>
    </row>
    <row r="485" spans="3:3">
      <c r="C485" s="910"/>
    </row>
    <row r="486" spans="3:3">
      <c r="C486" s="910"/>
    </row>
    <row r="487" spans="3:3">
      <c r="C487" s="910"/>
    </row>
    <row r="488" spans="3:3">
      <c r="C488" s="910"/>
    </row>
    <row r="489" spans="3:3">
      <c r="C489" s="910"/>
    </row>
    <row r="490" spans="3:3">
      <c r="C490" s="910"/>
    </row>
    <row r="491" spans="3:3">
      <c r="C491" s="910"/>
    </row>
    <row r="492" spans="3:3">
      <c r="C492" s="910"/>
    </row>
    <row r="493" spans="3:3">
      <c r="C493" s="910"/>
    </row>
    <row r="494" spans="3:3">
      <c r="C494" s="910"/>
    </row>
    <row r="495" spans="3:3">
      <c r="C495" s="910"/>
    </row>
    <row r="496" spans="3:3">
      <c r="C496" s="910"/>
    </row>
    <row r="497" spans="3:3">
      <c r="C497" s="910"/>
    </row>
    <row r="498" spans="3:3">
      <c r="C498" s="910"/>
    </row>
    <row r="499" spans="3:3">
      <c r="C499" s="910"/>
    </row>
    <row r="500" spans="3:3">
      <c r="C500" s="910"/>
    </row>
    <row r="501" spans="3:3">
      <c r="C501" s="910"/>
    </row>
    <row r="502" spans="3:3">
      <c r="C502" s="910"/>
    </row>
    <row r="503" spans="3:3">
      <c r="C503" s="910"/>
    </row>
    <row r="504" spans="3:3">
      <c r="C504" s="910"/>
    </row>
    <row r="505" spans="3:3">
      <c r="C505" s="910"/>
    </row>
  </sheetData>
  <sheetProtection algorithmName="SHA-512" hashValue="KwbdqxUXpWdjoBCighIqcqCjo+5NnLn2WhJIzYQmpKU5Npq4J8h9gL27B3WkMppwSWgFg+TtkOo6Fri1ePmvpg==" saltValue="n3kev1LsESTS74fcoXuxJw==" spinCount="100000" sheet="1" objects="1" scenarios="1"/>
  <mergeCells count="13">
    <mergeCell ref="G11:G12"/>
    <mergeCell ref="H11:H12"/>
    <mergeCell ref="I11:I12"/>
    <mergeCell ref="A17:C17"/>
    <mergeCell ref="F10:F12"/>
    <mergeCell ref="G10:I10"/>
    <mergeCell ref="A23:C23"/>
    <mergeCell ref="A9:B9"/>
    <mergeCell ref="A10:C10"/>
    <mergeCell ref="D10:D12"/>
    <mergeCell ref="E10:E12"/>
    <mergeCell ref="A11:A12"/>
    <mergeCell ref="B11:C1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AA505"/>
  <sheetViews>
    <sheetView zoomScaleNormal="100" workbookViewId="0">
      <selection activeCell="E23" sqref="E23"/>
    </sheetView>
  </sheetViews>
  <sheetFormatPr defaultColWidth="9.109375" defaultRowHeight="13.8"/>
  <cols>
    <col min="1" max="1" width="18.109375" style="27" customWidth="1"/>
    <col min="2" max="2" width="20.6640625" style="27" customWidth="1"/>
    <col min="3" max="53" width="23.6640625" style="27" customWidth="1"/>
    <col min="54" max="55" width="16.5546875" style="27" customWidth="1"/>
    <col min="56" max="16384" width="9.109375" style="27"/>
  </cols>
  <sheetData>
    <row r="1" spans="1:24">
      <c r="A1" s="26"/>
      <c r="F1" s="21"/>
      <c r="J1" s="30"/>
      <c r="K1" s="30"/>
      <c r="L1" s="30"/>
    </row>
    <row r="2" spans="1:24">
      <c r="D2" s="28"/>
      <c r="J2" s="30"/>
      <c r="K2" s="30"/>
      <c r="L2" s="30"/>
    </row>
    <row r="6" spans="1:24">
      <c r="A6" s="27" t="s">
        <v>38</v>
      </c>
      <c r="B6" s="2"/>
    </row>
    <row r="7" spans="1:24">
      <c r="A7" s="1" t="s">
        <v>172</v>
      </c>
      <c r="B7" s="12"/>
    </row>
    <row r="8" spans="1:24">
      <c r="A8" s="12"/>
      <c r="B8" s="12"/>
    </row>
    <row r="9" spans="1:24">
      <c r="B9" s="1"/>
    </row>
    <row r="10" spans="1:24">
      <c r="A10" s="10" t="s">
        <v>262</v>
      </c>
      <c r="B10" s="10"/>
      <c r="G10" s="55"/>
    </row>
    <row r="12" spans="1:24">
      <c r="A12" s="2" t="s">
        <v>173</v>
      </c>
      <c r="B12" s="2"/>
      <c r="U12" s="801" t="str">
        <f>IF(U18&lt;&gt;(SUM(C27:X27)+SUM(A36:X36)+SUM(A45:F45)),"Err","OK")</f>
        <v>OK</v>
      </c>
    </row>
    <row r="13" spans="1:24">
      <c r="U13" s="801" t="str">
        <f>IF(('c2Sp_Sext_cab_spital'!U130+'c3tbcSp_Sext'!U137)='c14'!U18,"OK","Err")</f>
        <v>OK</v>
      </c>
    </row>
    <row r="14" spans="1:24" ht="15" customHeight="1">
      <c r="A14" s="1247" t="s">
        <v>41</v>
      </c>
      <c r="B14" s="1247" t="s">
        <v>82</v>
      </c>
      <c r="C14" s="1344" t="s">
        <v>174</v>
      </c>
      <c r="D14" s="1345"/>
      <c r="E14" s="1345"/>
      <c r="F14" s="1345"/>
      <c r="G14" s="1345"/>
      <c r="H14" s="1345"/>
      <c r="I14" s="1345"/>
      <c r="J14" s="1346"/>
      <c r="K14" s="1347" t="s">
        <v>175</v>
      </c>
      <c r="L14" s="1348"/>
      <c r="M14" s="1349"/>
      <c r="N14" s="1263" t="s">
        <v>176</v>
      </c>
      <c r="O14" s="1314" t="s">
        <v>177</v>
      </c>
      <c r="P14" s="1327"/>
      <c r="Q14" s="1327"/>
      <c r="R14" s="1327"/>
      <c r="S14" s="1327"/>
      <c r="T14" s="1327"/>
      <c r="U14" s="1315"/>
      <c r="V14" s="1353" t="s">
        <v>178</v>
      </c>
      <c r="W14" s="1354"/>
      <c r="X14" s="1355"/>
    </row>
    <row r="15" spans="1:24" ht="15" customHeight="1">
      <c r="A15" s="1248"/>
      <c r="B15" s="1248"/>
      <c r="C15" s="1282" t="s">
        <v>179</v>
      </c>
      <c r="D15" s="1247" t="s">
        <v>180</v>
      </c>
      <c r="E15" s="1282" t="s">
        <v>181</v>
      </c>
      <c r="F15" s="1282" t="s">
        <v>182</v>
      </c>
      <c r="G15" s="1247" t="s">
        <v>183</v>
      </c>
      <c r="H15" s="1247" t="s">
        <v>184</v>
      </c>
      <c r="I15" s="1247" t="s">
        <v>185</v>
      </c>
      <c r="J15" s="1282" t="s">
        <v>186</v>
      </c>
      <c r="K15" s="1350"/>
      <c r="L15" s="1351"/>
      <c r="M15" s="1352"/>
      <c r="N15" s="1264"/>
      <c r="O15" s="1247" t="s">
        <v>180</v>
      </c>
      <c r="P15" s="1282" t="s">
        <v>181</v>
      </c>
      <c r="Q15" s="1282" t="s">
        <v>182</v>
      </c>
      <c r="R15" s="1247" t="s">
        <v>183</v>
      </c>
      <c r="S15" s="1247" t="s">
        <v>184</v>
      </c>
      <c r="T15" s="1247" t="s">
        <v>185</v>
      </c>
      <c r="U15" s="1282" t="s">
        <v>218</v>
      </c>
      <c r="V15" s="1356"/>
      <c r="W15" s="1357"/>
      <c r="X15" s="1358"/>
    </row>
    <row r="16" spans="1:24">
      <c r="A16" s="1249"/>
      <c r="B16" s="1249"/>
      <c r="C16" s="1283"/>
      <c r="D16" s="1249"/>
      <c r="E16" s="1283"/>
      <c r="F16" s="1283"/>
      <c r="G16" s="1249"/>
      <c r="H16" s="1249"/>
      <c r="I16" s="1249"/>
      <c r="J16" s="1283"/>
      <c r="K16" s="6" t="s">
        <v>187</v>
      </c>
      <c r="L16" s="6" t="s">
        <v>188</v>
      </c>
      <c r="M16" s="6" t="s">
        <v>189</v>
      </c>
      <c r="N16" s="1265"/>
      <c r="O16" s="1249"/>
      <c r="P16" s="1283"/>
      <c r="Q16" s="1283"/>
      <c r="R16" s="1249"/>
      <c r="S16" s="1249"/>
      <c r="T16" s="1249"/>
      <c r="U16" s="1283"/>
      <c r="V16" s="6" t="s">
        <v>187</v>
      </c>
      <c r="W16" s="6" t="s">
        <v>188</v>
      </c>
      <c r="X16" s="6" t="s">
        <v>189</v>
      </c>
    </row>
    <row r="17" spans="1:27">
      <c r="A17" s="4" t="s">
        <v>2</v>
      </c>
      <c r="B17" s="4" t="s">
        <v>3</v>
      </c>
      <c r="C17" s="4">
        <v>1</v>
      </c>
      <c r="D17" s="4">
        <v>2</v>
      </c>
      <c r="E17" s="4">
        <v>3</v>
      </c>
      <c r="F17" s="4">
        <v>4</v>
      </c>
      <c r="G17" s="4">
        <v>5</v>
      </c>
      <c r="H17" s="4">
        <v>6</v>
      </c>
      <c r="I17" s="4">
        <v>7</v>
      </c>
      <c r="J17" s="4">
        <v>8</v>
      </c>
      <c r="K17" s="4">
        <v>9</v>
      </c>
      <c r="L17" s="4">
        <v>10</v>
      </c>
      <c r="M17" s="4">
        <v>11</v>
      </c>
      <c r="N17" s="4">
        <v>12</v>
      </c>
      <c r="O17" s="4">
        <v>13</v>
      </c>
      <c r="P17" s="4">
        <v>14</v>
      </c>
      <c r="Q17" s="4">
        <v>15</v>
      </c>
      <c r="R17" s="4">
        <v>16</v>
      </c>
      <c r="S17" s="4">
        <v>17</v>
      </c>
      <c r="T17" s="4">
        <v>18</v>
      </c>
      <c r="U17" s="4">
        <v>19</v>
      </c>
      <c r="V17" s="4">
        <v>20</v>
      </c>
      <c r="W17" s="4">
        <v>21</v>
      </c>
      <c r="X17" s="4">
        <v>22</v>
      </c>
    </row>
    <row r="18" spans="1:27" s="2" customFormat="1" ht="20.25" customHeight="1">
      <c r="A18" s="17" t="s">
        <v>22</v>
      </c>
      <c r="B18" s="4">
        <v>1</v>
      </c>
      <c r="C18" s="811">
        <f>SUM(D18:J18)</f>
        <v>0</v>
      </c>
      <c r="D18" s="911">
        <v>0</v>
      </c>
      <c r="E18" s="911">
        <v>0</v>
      </c>
      <c r="F18" s="911">
        <v>0</v>
      </c>
      <c r="G18" s="911">
        <v>0</v>
      </c>
      <c r="H18" s="911">
        <v>0</v>
      </c>
      <c r="I18" s="911">
        <v>0</v>
      </c>
      <c r="J18" s="911">
        <v>0</v>
      </c>
      <c r="K18" s="811">
        <f>IFERROR((H18+J18)/('c2Sp_Sext_cab_spital'!G130+'c3tbcSp_Sext'!G137),0)</f>
        <v>0</v>
      </c>
      <c r="L18" s="811">
        <f>IFERROR((+H18+J18)/('c2Sp_Sext_cab_spital'!H130+'c2Sp_Sext_cab_spital'!I130+'c3tbcSp_Sext'!H137+'c3tbcSp_Sext'!I137),0)</f>
        <v>0</v>
      </c>
      <c r="M18" s="811">
        <f>IFERROR((+H18+J18)/('c2Sp_Sext_cab_spital'!P130+'c3tbcSp_Sext'!P137),0)</f>
        <v>0</v>
      </c>
      <c r="N18" s="811">
        <f>SUM(O18:U18)</f>
        <v>0</v>
      </c>
      <c r="O18" s="911">
        <v>0</v>
      </c>
      <c r="P18" s="911">
        <v>0</v>
      </c>
      <c r="Q18" s="911">
        <v>0</v>
      </c>
      <c r="R18" s="911">
        <v>0</v>
      </c>
      <c r="S18" s="911">
        <v>0</v>
      </c>
      <c r="T18" s="911">
        <v>0</v>
      </c>
      <c r="U18" s="811">
        <f>+SUM(C27:X27)+SUM(A36:X36)+SUM(A45:F45)</f>
        <v>0</v>
      </c>
      <c r="V18" s="811">
        <f>IFERROR((+S18+U18)/('c2Sp_Sext_cab_spital'!G130+'c3tbcSp_Sext'!G137),0)</f>
        <v>0</v>
      </c>
      <c r="W18" s="811">
        <f>IFERROR((+S18+U18)/('c2Sp_Sext_cab_spital'!H130+'c2Sp_Sext_cab_spital'!I130+'c3tbcSp_Sext'!H137+'c3tbcSp_Sext'!I137),0)</f>
        <v>0</v>
      </c>
      <c r="X18" s="811">
        <f>IFERROR((+S18+U18)/('c2Sp_Sext_cab_spital'!P130+'c3tbcSp_Sext'!P137),0)</f>
        <v>0</v>
      </c>
    </row>
    <row r="19" spans="1:27" s="12" customFormat="1" ht="20.25" customHeight="1">
      <c r="A19" s="13" t="s">
        <v>190</v>
      </c>
      <c r="B19" s="4">
        <v>2</v>
      </c>
      <c r="C19" s="811">
        <f>SUM(D19:J19)</f>
        <v>0</v>
      </c>
      <c r="D19" s="18">
        <v>0</v>
      </c>
      <c r="E19" s="18">
        <v>0</v>
      </c>
      <c r="F19" s="18">
        <v>0</v>
      </c>
      <c r="G19" s="18">
        <v>0</v>
      </c>
      <c r="H19" s="18">
        <v>0</v>
      </c>
      <c r="I19" s="18">
        <v>0</v>
      </c>
      <c r="J19" s="18">
        <v>0</v>
      </c>
      <c r="K19" s="18">
        <v>0</v>
      </c>
      <c r="L19" s="18">
        <v>0</v>
      </c>
      <c r="M19" s="18">
        <v>0</v>
      </c>
      <c r="N19" s="811">
        <f>SUM(O19:U19)</f>
        <v>0</v>
      </c>
      <c r="O19" s="18">
        <v>0</v>
      </c>
      <c r="P19" s="18">
        <v>0</v>
      </c>
      <c r="Q19" s="18">
        <v>0</v>
      </c>
      <c r="R19" s="18">
        <v>0</v>
      </c>
      <c r="S19" s="18">
        <v>0</v>
      </c>
      <c r="T19" s="18">
        <v>0</v>
      </c>
      <c r="U19" s="812">
        <f>+SUM(C28:X28)+SUM(A37:X37)+SUM(A46:F46)</f>
        <v>0</v>
      </c>
      <c r="V19" s="18">
        <v>0</v>
      </c>
      <c r="W19" s="18">
        <v>0</v>
      </c>
      <c r="X19" s="18">
        <v>0</v>
      </c>
      <c r="Y19" s="2"/>
      <c r="Z19" s="2"/>
      <c r="AA19" s="2"/>
    </row>
    <row r="20" spans="1:27" s="12" customFormat="1" ht="20.25" customHeight="1">
      <c r="A20" s="61"/>
      <c r="B20" s="43"/>
      <c r="C20" s="912"/>
      <c r="D20" s="62"/>
      <c r="E20" s="62"/>
      <c r="F20" s="62"/>
      <c r="G20" s="62"/>
      <c r="H20" s="62"/>
      <c r="I20" s="62"/>
      <c r="J20" s="62"/>
      <c r="K20" s="62"/>
      <c r="L20" s="62"/>
      <c r="M20" s="62"/>
      <c r="N20" s="912"/>
      <c r="O20" s="62"/>
      <c r="P20" s="62"/>
      <c r="Q20" s="62"/>
      <c r="R20" s="62"/>
      <c r="S20" s="62"/>
      <c r="T20" s="62"/>
      <c r="U20" s="62"/>
      <c r="V20" s="62"/>
      <c r="W20" s="62"/>
      <c r="X20" s="62"/>
      <c r="Y20" s="2"/>
      <c r="Z20" s="2"/>
    </row>
    <row r="21" spans="1:27" s="12" customFormat="1" ht="20.25" customHeight="1">
      <c r="A21" s="61"/>
      <c r="B21" s="43"/>
      <c r="C21" s="912"/>
      <c r="D21" s="62"/>
      <c r="E21" s="62"/>
      <c r="F21" s="62"/>
      <c r="G21" s="62"/>
      <c r="H21" s="62"/>
      <c r="I21" s="62"/>
      <c r="J21" s="62"/>
      <c r="K21" s="62"/>
      <c r="L21" s="62"/>
      <c r="M21" s="62"/>
      <c r="N21" s="912"/>
      <c r="O21" s="62"/>
      <c r="P21" s="62"/>
      <c r="Q21" s="62"/>
      <c r="R21" s="62"/>
      <c r="S21" s="62"/>
      <c r="T21" s="62"/>
      <c r="U21" s="62"/>
      <c r="V21" s="62"/>
      <c r="W21" s="62"/>
      <c r="X21" s="62"/>
      <c r="Y21" s="2"/>
      <c r="Z21" s="2"/>
    </row>
    <row r="23" spans="1:27">
      <c r="A23" s="2" t="s">
        <v>191</v>
      </c>
      <c r="B23" s="2"/>
    </row>
    <row r="25" spans="1:27" ht="27.6">
      <c r="A25" s="4" t="s">
        <v>41</v>
      </c>
      <c r="B25" s="6" t="s">
        <v>82</v>
      </c>
      <c r="C25" s="6" t="s">
        <v>140</v>
      </c>
      <c r="D25" s="6" t="s">
        <v>192</v>
      </c>
      <c r="E25" s="6" t="s">
        <v>193</v>
      </c>
      <c r="F25" s="6" t="s">
        <v>23</v>
      </c>
      <c r="G25" s="6" t="s">
        <v>194</v>
      </c>
      <c r="H25" s="6" t="s">
        <v>5</v>
      </c>
      <c r="I25" s="6" t="s">
        <v>195</v>
      </c>
      <c r="J25" s="6" t="s">
        <v>31</v>
      </c>
      <c r="K25" s="6" t="s">
        <v>196</v>
      </c>
      <c r="L25" s="6" t="s">
        <v>32</v>
      </c>
      <c r="M25" s="6" t="s">
        <v>197</v>
      </c>
      <c r="N25" s="6" t="s">
        <v>33</v>
      </c>
      <c r="O25" s="6" t="s">
        <v>198</v>
      </c>
      <c r="P25" s="6" t="s">
        <v>6</v>
      </c>
      <c r="Q25" s="6" t="s">
        <v>7</v>
      </c>
      <c r="R25" s="6" t="s">
        <v>199</v>
      </c>
      <c r="S25" s="6" t="s">
        <v>24</v>
      </c>
      <c r="T25" s="6" t="s">
        <v>200</v>
      </c>
      <c r="U25" s="6" t="s">
        <v>8</v>
      </c>
      <c r="V25" s="6" t="s">
        <v>170</v>
      </c>
      <c r="W25" s="6" t="s">
        <v>9</v>
      </c>
      <c r="X25" s="6" t="s">
        <v>201</v>
      </c>
    </row>
    <row r="26" spans="1:27">
      <c r="A26" s="23" t="s">
        <v>2</v>
      </c>
      <c r="B26" s="4" t="s">
        <v>3</v>
      </c>
      <c r="C26" s="23">
        <v>1</v>
      </c>
      <c r="D26" s="23">
        <v>2</v>
      </c>
      <c r="E26" s="23">
        <v>3</v>
      </c>
      <c r="F26" s="23">
        <v>4</v>
      </c>
      <c r="G26" s="23">
        <v>5</v>
      </c>
      <c r="H26" s="23">
        <v>6</v>
      </c>
      <c r="I26" s="23">
        <v>7</v>
      </c>
      <c r="J26" s="23">
        <v>8</v>
      </c>
      <c r="K26" s="23">
        <v>9</v>
      </c>
      <c r="L26" s="23">
        <v>10</v>
      </c>
      <c r="M26" s="23">
        <v>11</v>
      </c>
      <c r="N26" s="23">
        <v>12</v>
      </c>
      <c r="O26" s="23">
        <v>13</v>
      </c>
      <c r="P26" s="23">
        <v>14</v>
      </c>
      <c r="Q26" s="23">
        <v>15</v>
      </c>
      <c r="R26" s="23">
        <v>16</v>
      </c>
      <c r="S26" s="23">
        <v>17</v>
      </c>
      <c r="T26" s="23">
        <v>18</v>
      </c>
      <c r="U26" s="23">
        <v>19</v>
      </c>
      <c r="V26" s="23">
        <v>20</v>
      </c>
      <c r="W26" s="23">
        <v>21</v>
      </c>
      <c r="X26" s="23">
        <v>22</v>
      </c>
    </row>
    <row r="27" spans="1:27" s="2" customFormat="1" ht="19.5" customHeight="1">
      <c r="A27" s="11" t="s">
        <v>22</v>
      </c>
      <c r="B27" s="19">
        <v>1</v>
      </c>
      <c r="C27" s="952">
        <v>0</v>
      </c>
      <c r="D27" s="952">
        <v>0</v>
      </c>
      <c r="E27" s="952">
        <v>0</v>
      </c>
      <c r="F27" s="952">
        <v>0</v>
      </c>
      <c r="G27" s="952">
        <v>0</v>
      </c>
      <c r="H27" s="952">
        <v>0</v>
      </c>
      <c r="I27" s="952">
        <v>0</v>
      </c>
      <c r="J27" s="952">
        <v>0</v>
      </c>
      <c r="K27" s="952">
        <v>0</v>
      </c>
      <c r="L27" s="952">
        <v>0</v>
      </c>
      <c r="M27" s="952">
        <v>0</v>
      </c>
      <c r="N27" s="952">
        <v>0</v>
      </c>
      <c r="O27" s="952">
        <v>0</v>
      </c>
      <c r="P27" s="952">
        <v>0</v>
      </c>
      <c r="Q27" s="952">
        <v>0</v>
      </c>
      <c r="R27" s="952">
        <v>0</v>
      </c>
      <c r="S27" s="952">
        <v>0</v>
      </c>
      <c r="T27" s="952">
        <v>0</v>
      </c>
      <c r="U27" s="952">
        <v>0</v>
      </c>
      <c r="V27" s="952">
        <v>0</v>
      </c>
      <c r="W27" s="952">
        <v>0</v>
      </c>
      <c r="X27" s="952">
        <v>0</v>
      </c>
    </row>
    <row r="28" spans="1:27" s="2" customFormat="1" ht="19.5" customHeight="1">
      <c r="A28" s="11" t="s">
        <v>214</v>
      </c>
      <c r="B28" s="4">
        <v>2</v>
      </c>
      <c r="C28" s="953">
        <v>0</v>
      </c>
      <c r="D28" s="953">
        <v>0</v>
      </c>
      <c r="E28" s="953">
        <v>0</v>
      </c>
      <c r="F28" s="953">
        <v>0</v>
      </c>
      <c r="G28" s="953">
        <v>0</v>
      </c>
      <c r="H28" s="953">
        <v>0</v>
      </c>
      <c r="I28" s="953">
        <v>0</v>
      </c>
      <c r="J28" s="953">
        <v>0</v>
      </c>
      <c r="K28" s="953">
        <v>0</v>
      </c>
      <c r="L28" s="953">
        <v>0</v>
      </c>
      <c r="M28" s="953">
        <v>0</v>
      </c>
      <c r="N28" s="953">
        <v>0</v>
      </c>
      <c r="O28" s="953">
        <v>0</v>
      </c>
      <c r="P28" s="953">
        <v>0</v>
      </c>
      <c r="Q28" s="953">
        <v>0</v>
      </c>
      <c r="R28" s="953">
        <v>0</v>
      </c>
      <c r="S28" s="953">
        <v>0</v>
      </c>
      <c r="T28" s="953">
        <v>0</v>
      </c>
      <c r="U28" s="953">
        <v>0</v>
      </c>
      <c r="V28" s="953">
        <v>0</v>
      </c>
      <c r="W28" s="953">
        <v>0</v>
      </c>
      <c r="X28" s="953">
        <v>0</v>
      </c>
    </row>
    <row r="29" spans="1:27" s="2" customFormat="1" ht="19.5" customHeight="1">
      <c r="A29" s="15"/>
      <c r="B29" s="43"/>
      <c r="C29" s="60"/>
      <c r="D29" s="60"/>
      <c r="E29" s="60"/>
      <c r="F29" s="60"/>
      <c r="G29" s="60"/>
      <c r="H29" s="60"/>
      <c r="I29" s="60"/>
      <c r="J29" s="60"/>
      <c r="K29" s="60"/>
      <c r="L29" s="60"/>
      <c r="M29" s="60"/>
      <c r="N29" s="60"/>
      <c r="O29" s="60"/>
      <c r="P29" s="60"/>
      <c r="Q29" s="60"/>
      <c r="R29" s="60"/>
      <c r="S29" s="60"/>
      <c r="T29" s="60"/>
      <c r="U29" s="60"/>
      <c r="V29" s="60"/>
      <c r="W29" s="60"/>
      <c r="X29" s="60"/>
    </row>
    <row r="30" spans="1:27" s="2" customFormat="1" ht="19.5" customHeight="1">
      <c r="A30" s="15"/>
      <c r="B30" s="43"/>
      <c r="C30" s="60"/>
      <c r="D30" s="60"/>
      <c r="E30" s="60"/>
      <c r="F30" s="60"/>
      <c r="G30" s="60"/>
      <c r="H30" s="60"/>
      <c r="I30" s="60"/>
      <c r="J30" s="60"/>
      <c r="K30" s="60"/>
      <c r="L30" s="60"/>
      <c r="M30" s="60"/>
      <c r="N30" s="60"/>
      <c r="O30" s="60"/>
      <c r="P30" s="60"/>
      <c r="Q30" s="60"/>
      <c r="R30" s="60"/>
      <c r="S30" s="60"/>
      <c r="T30" s="60"/>
      <c r="U30" s="60"/>
      <c r="V30" s="60"/>
      <c r="W30" s="60"/>
      <c r="X30" s="60"/>
    </row>
    <row r="32" spans="1:27">
      <c r="D32" s="33"/>
    </row>
    <row r="34" spans="1:24" ht="27.6">
      <c r="A34" s="6" t="s">
        <v>10</v>
      </c>
      <c r="B34" s="6" t="s">
        <v>25</v>
      </c>
      <c r="C34" s="6" t="s">
        <v>4</v>
      </c>
      <c r="D34" s="6" t="s">
        <v>202</v>
      </c>
      <c r="E34" s="6" t="s">
        <v>15</v>
      </c>
      <c r="F34" s="6" t="s">
        <v>11</v>
      </c>
      <c r="G34" s="6" t="s">
        <v>169</v>
      </c>
      <c r="H34" s="6" t="s">
        <v>203</v>
      </c>
      <c r="I34" s="6" t="s">
        <v>16</v>
      </c>
      <c r="J34" s="6" t="s">
        <v>28</v>
      </c>
      <c r="K34" s="6" t="s">
        <v>36</v>
      </c>
      <c r="L34" s="6" t="s">
        <v>35</v>
      </c>
      <c r="M34" s="6" t="s">
        <v>29</v>
      </c>
      <c r="N34" s="6" t="s">
        <v>30</v>
      </c>
      <c r="O34" s="6" t="s">
        <v>204</v>
      </c>
      <c r="P34" s="6" t="s">
        <v>12</v>
      </c>
      <c r="Q34" s="6" t="s">
        <v>205</v>
      </c>
      <c r="R34" s="6" t="s">
        <v>206</v>
      </c>
      <c r="S34" s="6" t="s">
        <v>207</v>
      </c>
      <c r="T34" s="6" t="s">
        <v>13</v>
      </c>
      <c r="U34" s="6" t="s">
        <v>208</v>
      </c>
      <c r="V34" s="6" t="s">
        <v>209</v>
      </c>
      <c r="W34" s="6" t="s">
        <v>14</v>
      </c>
      <c r="X34" s="6" t="s">
        <v>210</v>
      </c>
    </row>
    <row r="35" spans="1:24">
      <c r="A35" s="23">
        <v>23</v>
      </c>
      <c r="B35" s="23">
        <v>24</v>
      </c>
      <c r="C35" s="23">
        <v>25</v>
      </c>
      <c r="D35" s="23">
        <v>26</v>
      </c>
      <c r="E35" s="23">
        <v>27</v>
      </c>
      <c r="F35" s="23">
        <v>28</v>
      </c>
      <c r="G35" s="23">
        <v>29</v>
      </c>
      <c r="H35" s="23">
        <v>30</v>
      </c>
      <c r="I35" s="23">
        <v>31</v>
      </c>
      <c r="J35" s="23">
        <v>32</v>
      </c>
      <c r="K35" s="23">
        <v>33</v>
      </c>
      <c r="L35" s="23">
        <v>34</v>
      </c>
      <c r="M35" s="23">
        <v>35</v>
      </c>
      <c r="N35" s="23">
        <v>36</v>
      </c>
      <c r="O35" s="23">
        <v>37</v>
      </c>
      <c r="P35" s="23">
        <v>38</v>
      </c>
      <c r="Q35" s="23">
        <v>39</v>
      </c>
      <c r="R35" s="23">
        <v>40</v>
      </c>
      <c r="S35" s="23">
        <v>41</v>
      </c>
      <c r="T35" s="23">
        <v>42</v>
      </c>
      <c r="U35" s="23">
        <v>43</v>
      </c>
      <c r="V35" s="23">
        <v>44</v>
      </c>
      <c r="W35" s="23">
        <v>45</v>
      </c>
      <c r="X35" s="23">
        <v>46</v>
      </c>
    </row>
    <row r="36" spans="1:24">
      <c r="A36" s="952">
        <v>0</v>
      </c>
      <c r="B36" s="952">
        <v>0</v>
      </c>
      <c r="C36" s="952">
        <v>0</v>
      </c>
      <c r="D36" s="952">
        <v>0</v>
      </c>
      <c r="E36" s="952">
        <v>0</v>
      </c>
      <c r="F36" s="952">
        <v>0</v>
      </c>
      <c r="G36" s="952">
        <v>0</v>
      </c>
      <c r="H36" s="952">
        <v>0</v>
      </c>
      <c r="I36" s="952">
        <v>0</v>
      </c>
      <c r="J36" s="952">
        <v>0</v>
      </c>
      <c r="K36" s="952">
        <v>0</v>
      </c>
      <c r="L36" s="952">
        <v>0</v>
      </c>
      <c r="M36" s="952">
        <v>0</v>
      </c>
      <c r="N36" s="952">
        <v>0</v>
      </c>
      <c r="O36" s="952">
        <v>0</v>
      </c>
      <c r="P36" s="952">
        <v>0</v>
      </c>
      <c r="Q36" s="952">
        <v>0</v>
      </c>
      <c r="R36" s="952">
        <v>0</v>
      </c>
      <c r="S36" s="952">
        <v>0</v>
      </c>
      <c r="T36" s="952">
        <v>0</v>
      </c>
      <c r="U36" s="952">
        <v>0</v>
      </c>
      <c r="V36" s="952">
        <v>0</v>
      </c>
      <c r="W36" s="952">
        <v>0</v>
      </c>
      <c r="X36" s="952">
        <v>0</v>
      </c>
    </row>
    <row r="37" spans="1:24">
      <c r="A37" s="953">
        <v>0</v>
      </c>
      <c r="B37" s="953">
        <v>0</v>
      </c>
      <c r="C37" s="953">
        <v>0</v>
      </c>
      <c r="D37" s="953">
        <v>0</v>
      </c>
      <c r="E37" s="953">
        <v>0</v>
      </c>
      <c r="F37" s="953">
        <v>0</v>
      </c>
      <c r="G37" s="953">
        <v>0</v>
      </c>
      <c r="H37" s="953">
        <v>0</v>
      </c>
      <c r="I37" s="953">
        <v>0</v>
      </c>
      <c r="J37" s="953">
        <v>0</v>
      </c>
      <c r="K37" s="953">
        <v>0</v>
      </c>
      <c r="L37" s="953">
        <v>0</v>
      </c>
      <c r="M37" s="953">
        <v>0</v>
      </c>
      <c r="N37" s="953">
        <v>0</v>
      </c>
      <c r="O37" s="953">
        <v>0</v>
      </c>
      <c r="P37" s="953">
        <v>0</v>
      </c>
      <c r="Q37" s="953">
        <v>0</v>
      </c>
      <c r="R37" s="953">
        <v>0</v>
      </c>
      <c r="S37" s="953">
        <v>0</v>
      </c>
      <c r="T37" s="953">
        <v>0</v>
      </c>
      <c r="U37" s="953">
        <v>0</v>
      </c>
      <c r="V37" s="953">
        <v>0</v>
      </c>
      <c r="W37" s="953">
        <v>0</v>
      </c>
      <c r="X37" s="953">
        <v>0</v>
      </c>
    </row>
    <row r="38" spans="1:24">
      <c r="A38" s="60"/>
      <c r="B38" s="60"/>
      <c r="C38" s="60"/>
      <c r="D38" s="60"/>
      <c r="E38" s="60"/>
      <c r="F38" s="60"/>
      <c r="G38" s="60"/>
      <c r="H38" s="60"/>
      <c r="I38" s="60"/>
      <c r="J38" s="60"/>
      <c r="K38" s="60"/>
      <c r="L38" s="60"/>
      <c r="M38" s="60"/>
      <c r="N38" s="60"/>
      <c r="O38" s="60"/>
      <c r="P38" s="60"/>
      <c r="Q38" s="60"/>
      <c r="R38" s="60"/>
      <c r="S38" s="60"/>
      <c r="T38" s="60"/>
      <c r="U38" s="60"/>
      <c r="V38" s="60"/>
      <c r="W38" s="60"/>
      <c r="X38" s="60"/>
    </row>
    <row r="39" spans="1:24">
      <c r="A39" s="60"/>
      <c r="B39" s="60"/>
      <c r="C39" s="60"/>
      <c r="D39" s="60"/>
      <c r="E39" s="60"/>
      <c r="F39" s="60"/>
      <c r="G39" s="60"/>
      <c r="H39" s="60"/>
      <c r="I39" s="60"/>
      <c r="J39" s="60"/>
      <c r="K39" s="60"/>
      <c r="L39" s="60"/>
      <c r="M39" s="60"/>
      <c r="N39" s="60"/>
      <c r="O39" s="60"/>
      <c r="P39" s="60"/>
      <c r="Q39" s="60"/>
      <c r="R39" s="60"/>
      <c r="S39" s="60"/>
      <c r="T39" s="60"/>
      <c r="U39" s="60"/>
      <c r="V39" s="60"/>
      <c r="W39" s="60"/>
      <c r="X39" s="60"/>
    </row>
    <row r="43" spans="1:24">
      <c r="A43" s="6" t="s">
        <v>211</v>
      </c>
      <c r="B43" s="6" t="s">
        <v>18</v>
      </c>
      <c r="C43" s="6" t="s">
        <v>164</v>
      </c>
      <c r="D43" s="6" t="s">
        <v>212</v>
      </c>
      <c r="E43" s="6" t="s">
        <v>213</v>
      </c>
      <c r="F43" s="6" t="s">
        <v>809</v>
      </c>
    </row>
    <row r="44" spans="1:24">
      <c r="A44" s="23">
        <v>47</v>
      </c>
      <c r="B44" s="23">
        <v>48</v>
      </c>
      <c r="C44" s="23">
        <v>49</v>
      </c>
      <c r="D44" s="23">
        <v>50</v>
      </c>
      <c r="E44" s="23">
        <v>51</v>
      </c>
      <c r="F44" s="23">
        <v>52</v>
      </c>
    </row>
    <row r="45" spans="1:24">
      <c r="A45" s="952">
        <v>0</v>
      </c>
      <c r="B45" s="952">
        <v>0</v>
      </c>
      <c r="C45" s="952">
        <v>0</v>
      </c>
      <c r="D45" s="952">
        <v>0</v>
      </c>
      <c r="E45" s="952">
        <v>0</v>
      </c>
      <c r="F45" s="952">
        <v>0</v>
      </c>
    </row>
    <row r="46" spans="1:24">
      <c r="A46" s="953">
        <v>0</v>
      </c>
      <c r="B46" s="953">
        <v>0</v>
      </c>
      <c r="C46" s="953">
        <v>0</v>
      </c>
      <c r="D46" s="953">
        <v>0</v>
      </c>
      <c r="E46" s="953">
        <v>0</v>
      </c>
      <c r="F46" s="953">
        <v>0</v>
      </c>
    </row>
    <row r="47" spans="1:24">
      <c r="A47" s="60"/>
      <c r="B47" s="60"/>
      <c r="C47" s="60"/>
      <c r="D47" s="60"/>
      <c r="E47" s="60"/>
      <c r="F47" s="60"/>
    </row>
    <row r="48" spans="1:24">
      <c r="A48" s="60"/>
      <c r="B48" s="60"/>
      <c r="C48" s="60"/>
      <c r="D48" s="60"/>
      <c r="E48" s="60"/>
      <c r="F48" s="60"/>
    </row>
    <row r="54" spans="3:3">
      <c r="C54" s="878"/>
    </row>
    <row r="66" spans="5:7">
      <c r="E66" s="878"/>
      <c r="F66" s="878"/>
      <c r="G66" s="878"/>
    </row>
    <row r="71" spans="5:7">
      <c r="F71" s="878"/>
    </row>
    <row r="77" spans="5:7">
      <c r="E77" s="878"/>
      <c r="F77" s="878"/>
    </row>
    <row r="78" spans="5:7">
      <c r="E78" s="878"/>
      <c r="F78" s="878"/>
    </row>
    <row r="86" spans="3:6">
      <c r="C86" s="878"/>
      <c r="D86" s="878"/>
      <c r="F86" s="878"/>
    </row>
    <row r="92" spans="3:6">
      <c r="C92" s="878"/>
      <c r="D92" s="878"/>
      <c r="F92" s="878"/>
    </row>
    <row r="115" spans="3:9">
      <c r="C115" s="878"/>
    </row>
    <row r="122" spans="3:9">
      <c r="C122" s="878"/>
      <c r="D122" s="878"/>
      <c r="E122" s="878"/>
      <c r="F122" s="878"/>
      <c r="G122" s="878"/>
      <c r="H122" s="878"/>
      <c r="I122" s="878"/>
    </row>
    <row r="130" spans="8:9">
      <c r="H130" s="878"/>
    </row>
    <row r="136" spans="8:9">
      <c r="H136" s="878"/>
    </row>
    <row r="139" spans="8:9">
      <c r="H139" s="878"/>
    </row>
    <row r="140" spans="8:9">
      <c r="H140" s="878"/>
      <c r="I140" s="878"/>
    </row>
    <row r="144" spans="8:9">
      <c r="H144" s="878"/>
    </row>
    <row r="145" spans="8:9">
      <c r="H145" s="878"/>
      <c r="I145" s="878"/>
    </row>
    <row r="148" spans="8:9">
      <c r="H148" s="878"/>
    </row>
    <row r="169" spans="3:14">
      <c r="C169" s="878"/>
      <c r="D169" s="878"/>
      <c r="E169" s="878"/>
      <c r="F169" s="878"/>
      <c r="G169" s="878"/>
      <c r="L169" s="878"/>
    </row>
    <row r="170" spans="3:14">
      <c r="C170" s="878"/>
      <c r="D170" s="878"/>
      <c r="E170" s="878"/>
      <c r="L170" s="878"/>
    </row>
    <row r="171" spans="3:14">
      <c r="C171" s="878"/>
      <c r="D171" s="878"/>
      <c r="E171" s="878"/>
      <c r="L171" s="878"/>
    </row>
    <row r="172" spans="3:14">
      <c r="C172" s="878"/>
      <c r="D172" s="878"/>
      <c r="E172" s="878"/>
      <c r="L172" s="878"/>
    </row>
    <row r="173" spans="3:14">
      <c r="C173" s="878"/>
      <c r="L173" s="878"/>
    </row>
    <row r="174" spans="3:14">
      <c r="C174" s="878"/>
      <c r="L174" s="878"/>
      <c r="M174" s="878"/>
      <c r="N174" s="878"/>
    </row>
    <row r="175" spans="3:14">
      <c r="C175" s="878"/>
      <c r="L175" s="878"/>
      <c r="M175" s="878"/>
      <c r="N175" s="878"/>
    </row>
    <row r="176" spans="3:14">
      <c r="C176" s="878"/>
      <c r="L176" s="878"/>
      <c r="M176" s="878"/>
      <c r="N176" s="878"/>
    </row>
    <row r="177" spans="3:14">
      <c r="C177" s="878"/>
      <c r="L177" s="878"/>
      <c r="M177" s="878"/>
      <c r="N177" s="878"/>
    </row>
    <row r="178" spans="3:14">
      <c r="C178" s="878"/>
      <c r="L178" s="878"/>
    </row>
    <row r="179" spans="3:14">
      <c r="C179" s="878"/>
      <c r="L179" s="878"/>
    </row>
    <row r="180" spans="3:14">
      <c r="C180" s="878"/>
      <c r="D180" s="878"/>
      <c r="E180" s="878"/>
      <c r="L180" s="878"/>
    </row>
    <row r="181" spans="3:14">
      <c r="C181" s="878"/>
      <c r="L181" s="878"/>
    </row>
    <row r="182" spans="3:14">
      <c r="C182" s="878"/>
      <c r="D182" s="878"/>
      <c r="E182" s="878"/>
      <c r="L182" s="878"/>
    </row>
    <row r="183" spans="3:14">
      <c r="C183" s="878"/>
      <c r="L183" s="878"/>
    </row>
    <row r="184" spans="3:14">
      <c r="C184" s="878"/>
      <c r="L184" s="878"/>
    </row>
    <row r="185" spans="3:14">
      <c r="C185" s="878"/>
      <c r="L185" s="878"/>
    </row>
    <row r="186" spans="3:14">
      <c r="C186" s="878"/>
      <c r="L186" s="878"/>
    </row>
    <row r="187" spans="3:14">
      <c r="C187" s="878"/>
      <c r="L187" s="878"/>
    </row>
    <row r="188" spans="3:14">
      <c r="C188" s="878"/>
      <c r="L188" s="878"/>
    </row>
    <row r="189" spans="3:14">
      <c r="C189" s="878"/>
      <c r="L189" s="878"/>
    </row>
    <row r="195" spans="3:10">
      <c r="C195" s="878"/>
      <c r="D195" s="878"/>
      <c r="E195" s="878"/>
      <c r="F195" s="878"/>
      <c r="G195" s="878"/>
      <c r="H195" s="878"/>
      <c r="I195" s="878"/>
      <c r="J195" s="878"/>
    </row>
    <row r="215" spans="3:10">
      <c r="C215" s="878"/>
      <c r="D215" s="878"/>
      <c r="E215" s="878"/>
      <c r="F215" s="878"/>
      <c r="G215" s="878"/>
      <c r="H215" s="878"/>
      <c r="I215" s="878"/>
      <c r="J215" s="878"/>
    </row>
    <row r="239" spans="5:18">
      <c r="E239" s="878"/>
      <c r="F239" s="878"/>
      <c r="G239" s="878"/>
      <c r="H239" s="878"/>
      <c r="I239" s="878"/>
      <c r="J239" s="878"/>
      <c r="K239" s="878"/>
      <c r="L239" s="878"/>
      <c r="M239" s="878"/>
      <c r="N239" s="878"/>
      <c r="O239" s="878"/>
      <c r="P239" s="878"/>
      <c r="Q239" s="878"/>
      <c r="R239" s="878"/>
    </row>
    <row r="240" spans="5:18">
      <c r="E240" s="878"/>
      <c r="F240" s="878"/>
      <c r="G240" s="878"/>
      <c r="H240" s="878"/>
      <c r="I240" s="878"/>
      <c r="J240" s="878"/>
      <c r="K240" s="878"/>
      <c r="L240" s="878"/>
      <c r="M240" s="878"/>
      <c r="N240" s="878"/>
      <c r="O240" s="878"/>
      <c r="P240" s="878"/>
      <c r="Q240" s="878"/>
      <c r="R240" s="878"/>
    </row>
    <row r="241" spans="5:18">
      <c r="E241" s="878"/>
      <c r="F241" s="878"/>
      <c r="G241" s="878"/>
      <c r="H241" s="878"/>
      <c r="I241" s="878"/>
      <c r="J241" s="878"/>
      <c r="K241" s="878"/>
      <c r="L241" s="878"/>
      <c r="M241" s="878"/>
      <c r="N241" s="878"/>
      <c r="O241" s="878"/>
      <c r="P241" s="878"/>
      <c r="Q241" s="878"/>
      <c r="R241" s="878"/>
    </row>
    <row r="242" spans="5:18">
      <c r="E242" s="878"/>
      <c r="F242" s="878"/>
      <c r="G242" s="878"/>
      <c r="H242" s="878"/>
      <c r="I242" s="878"/>
      <c r="J242" s="878"/>
      <c r="K242" s="878"/>
      <c r="L242" s="878"/>
      <c r="M242" s="878"/>
      <c r="N242" s="878"/>
      <c r="O242" s="878"/>
      <c r="P242" s="878"/>
      <c r="Q242" s="878"/>
      <c r="R242" s="878"/>
    </row>
    <row r="243" spans="5:18">
      <c r="E243" s="878"/>
      <c r="F243" s="878"/>
      <c r="G243" s="878"/>
      <c r="H243" s="878"/>
      <c r="I243" s="878"/>
      <c r="J243" s="878"/>
      <c r="K243" s="878"/>
      <c r="L243" s="878"/>
      <c r="M243" s="878"/>
      <c r="N243" s="878"/>
      <c r="O243" s="878"/>
      <c r="P243" s="878"/>
      <c r="Q243" s="878"/>
      <c r="R243" s="878"/>
    </row>
    <row r="244" spans="5:18">
      <c r="E244" s="878"/>
      <c r="F244" s="878"/>
      <c r="G244" s="878"/>
      <c r="H244" s="878"/>
      <c r="I244" s="878"/>
      <c r="J244" s="878"/>
      <c r="K244" s="878"/>
      <c r="L244" s="878"/>
      <c r="M244" s="878"/>
      <c r="N244" s="878"/>
      <c r="O244" s="878"/>
      <c r="P244" s="878"/>
      <c r="Q244" s="878"/>
      <c r="R244" s="878"/>
    </row>
    <row r="245" spans="5:18">
      <c r="E245" s="878"/>
      <c r="F245" s="878"/>
      <c r="G245" s="878"/>
      <c r="H245" s="878"/>
      <c r="I245" s="878"/>
      <c r="J245" s="878"/>
      <c r="K245" s="878"/>
      <c r="L245" s="878"/>
      <c r="M245" s="878"/>
      <c r="N245" s="878"/>
      <c r="O245" s="878"/>
      <c r="P245" s="878"/>
      <c r="Q245" s="878"/>
      <c r="R245" s="878"/>
    </row>
    <row r="246" spans="5:18">
      <c r="E246" s="878"/>
      <c r="F246" s="878"/>
      <c r="G246" s="878"/>
      <c r="H246" s="878"/>
      <c r="I246" s="878"/>
      <c r="J246" s="878"/>
      <c r="K246" s="878"/>
      <c r="L246" s="878"/>
      <c r="M246" s="878"/>
      <c r="N246" s="878"/>
      <c r="O246" s="878"/>
      <c r="P246" s="878"/>
      <c r="Q246" s="878"/>
      <c r="R246" s="878"/>
    </row>
    <row r="247" spans="5:18">
      <c r="E247" s="878"/>
      <c r="F247" s="878"/>
      <c r="G247" s="878"/>
      <c r="H247" s="878"/>
      <c r="I247" s="878"/>
      <c r="J247" s="878"/>
      <c r="K247" s="878"/>
      <c r="L247" s="878"/>
      <c r="M247" s="878"/>
      <c r="N247" s="878"/>
      <c r="O247" s="878"/>
      <c r="P247" s="878"/>
      <c r="Q247" s="878"/>
      <c r="R247" s="878"/>
    </row>
    <row r="248" spans="5:18">
      <c r="E248" s="878"/>
      <c r="F248" s="878"/>
      <c r="G248" s="878"/>
      <c r="H248" s="878"/>
      <c r="I248" s="878"/>
      <c r="J248" s="878"/>
      <c r="K248" s="878"/>
      <c r="L248" s="878"/>
      <c r="M248" s="878"/>
      <c r="N248" s="878"/>
      <c r="O248" s="878"/>
      <c r="P248" s="878"/>
      <c r="Q248" s="878"/>
      <c r="R248" s="878"/>
    </row>
    <row r="249" spans="5:18">
      <c r="E249" s="878"/>
      <c r="F249" s="878"/>
      <c r="G249" s="878"/>
      <c r="H249" s="878"/>
      <c r="I249" s="878"/>
      <c r="J249" s="878"/>
      <c r="K249" s="878"/>
      <c r="L249" s="878"/>
      <c r="M249" s="878"/>
      <c r="N249" s="878"/>
      <c r="O249" s="878"/>
      <c r="P249" s="878"/>
      <c r="Q249" s="878"/>
      <c r="R249" s="878"/>
    </row>
    <row r="250" spans="5:18">
      <c r="E250" s="878"/>
      <c r="F250" s="878"/>
      <c r="G250" s="878"/>
      <c r="H250" s="878"/>
      <c r="I250" s="878"/>
      <c r="J250" s="878"/>
      <c r="K250" s="878"/>
      <c r="L250" s="878"/>
      <c r="M250" s="878"/>
      <c r="N250" s="878"/>
      <c r="O250" s="878"/>
      <c r="P250" s="878"/>
      <c r="Q250" s="878"/>
      <c r="R250" s="878"/>
    </row>
    <row r="251" spans="5:18">
      <c r="E251" s="878"/>
      <c r="F251" s="878"/>
      <c r="G251" s="878"/>
      <c r="H251" s="878"/>
      <c r="I251" s="878"/>
      <c r="J251" s="878"/>
      <c r="K251" s="878"/>
      <c r="L251" s="878"/>
      <c r="M251" s="878"/>
      <c r="N251" s="878"/>
      <c r="O251" s="878"/>
      <c r="P251" s="878"/>
      <c r="Q251" s="878"/>
      <c r="R251" s="878"/>
    </row>
    <row r="252" spans="5:18">
      <c r="E252" s="878"/>
      <c r="F252" s="878"/>
      <c r="G252" s="878"/>
      <c r="H252" s="878"/>
      <c r="I252" s="878"/>
      <c r="J252" s="878"/>
      <c r="K252" s="878"/>
      <c r="L252" s="878"/>
      <c r="M252" s="878"/>
      <c r="N252" s="878"/>
      <c r="O252" s="878"/>
      <c r="P252" s="878"/>
      <c r="Q252" s="878"/>
      <c r="R252" s="878"/>
    </row>
    <row r="253" spans="5:18">
      <c r="E253" s="878"/>
      <c r="F253" s="878"/>
      <c r="G253" s="878"/>
      <c r="H253" s="878"/>
      <c r="I253" s="878"/>
      <c r="J253" s="878"/>
      <c r="K253" s="878"/>
      <c r="L253" s="878"/>
      <c r="M253" s="878"/>
      <c r="N253" s="878"/>
      <c r="O253" s="878"/>
      <c r="P253" s="878"/>
      <c r="Q253" s="878"/>
      <c r="R253" s="878"/>
    </row>
    <row r="254" spans="5:18">
      <c r="E254" s="878"/>
      <c r="F254" s="878"/>
      <c r="G254" s="878"/>
      <c r="H254" s="878"/>
      <c r="I254" s="878"/>
      <c r="J254" s="878"/>
      <c r="K254" s="878"/>
      <c r="L254" s="878"/>
      <c r="M254" s="878"/>
      <c r="N254" s="878"/>
      <c r="O254" s="878"/>
      <c r="P254" s="878"/>
      <c r="Q254" s="878"/>
      <c r="R254" s="878"/>
    </row>
    <row r="255" spans="5:18">
      <c r="E255" s="878"/>
      <c r="F255" s="878"/>
      <c r="G255" s="878"/>
      <c r="H255" s="878"/>
      <c r="I255" s="878"/>
      <c r="J255" s="878"/>
      <c r="K255" s="878"/>
      <c r="L255" s="878"/>
      <c r="M255" s="878"/>
      <c r="N255" s="878"/>
      <c r="O255" s="878"/>
      <c r="P255" s="878"/>
      <c r="Q255" s="878"/>
      <c r="R255" s="878"/>
    </row>
    <row r="256" spans="5:18">
      <c r="E256" s="878"/>
      <c r="F256" s="878"/>
      <c r="G256" s="878"/>
      <c r="H256" s="878"/>
      <c r="I256" s="878"/>
      <c r="J256" s="878"/>
      <c r="K256" s="878"/>
      <c r="L256" s="878"/>
      <c r="M256" s="878"/>
      <c r="N256" s="878"/>
      <c r="O256" s="878"/>
      <c r="P256" s="878"/>
      <c r="Q256" s="878"/>
      <c r="R256" s="878"/>
    </row>
    <row r="257" spans="3:20">
      <c r="E257" s="878"/>
      <c r="F257" s="878"/>
      <c r="G257" s="878"/>
      <c r="H257" s="878"/>
      <c r="I257" s="878"/>
      <c r="J257" s="878"/>
      <c r="K257" s="878"/>
      <c r="L257" s="878"/>
      <c r="M257" s="878"/>
      <c r="N257" s="878"/>
      <c r="O257" s="878"/>
      <c r="P257" s="878"/>
      <c r="Q257" s="878"/>
      <c r="R257" s="878"/>
    </row>
    <row r="258" spans="3:20">
      <c r="E258" s="878"/>
      <c r="F258" s="878"/>
      <c r="G258" s="878"/>
      <c r="H258" s="878"/>
      <c r="I258" s="878"/>
      <c r="J258" s="878"/>
      <c r="K258" s="878"/>
      <c r="L258" s="878"/>
      <c r="M258" s="878"/>
      <c r="N258" s="878"/>
      <c r="O258" s="878"/>
      <c r="P258" s="878"/>
      <c r="Q258" s="878"/>
      <c r="R258" s="878"/>
    </row>
    <row r="259" spans="3:20">
      <c r="E259" s="878"/>
      <c r="F259" s="878"/>
      <c r="G259" s="878"/>
      <c r="H259" s="878"/>
      <c r="I259" s="878"/>
      <c r="J259" s="878"/>
      <c r="K259" s="878"/>
      <c r="L259" s="878"/>
      <c r="M259" s="878"/>
      <c r="N259" s="878"/>
      <c r="O259" s="878"/>
      <c r="P259" s="878"/>
      <c r="Q259" s="878"/>
      <c r="R259" s="878"/>
    </row>
    <row r="260" spans="3:20">
      <c r="E260" s="878"/>
      <c r="F260" s="878"/>
      <c r="G260" s="878"/>
      <c r="H260" s="878"/>
      <c r="I260" s="878"/>
      <c r="J260" s="878"/>
      <c r="K260" s="878"/>
      <c r="L260" s="878"/>
      <c r="M260" s="878"/>
      <c r="N260" s="878"/>
      <c r="O260" s="878"/>
      <c r="P260" s="878"/>
      <c r="Q260" s="878"/>
      <c r="R260" s="878"/>
    </row>
    <row r="262" spans="3:20">
      <c r="C262" s="878"/>
      <c r="D262" s="878"/>
      <c r="E262" s="878"/>
      <c r="F262" s="878"/>
      <c r="G262" s="878"/>
      <c r="H262" s="878"/>
      <c r="I262" s="878"/>
      <c r="J262" s="878"/>
      <c r="K262" s="878"/>
      <c r="L262" s="878"/>
      <c r="M262" s="878"/>
      <c r="N262" s="878"/>
      <c r="O262" s="878"/>
      <c r="P262" s="878"/>
      <c r="Q262" s="878"/>
      <c r="R262" s="878"/>
      <c r="S262" s="878"/>
      <c r="T262" s="878"/>
    </row>
    <row r="266" spans="3:20">
      <c r="C266" s="878"/>
      <c r="D266" s="878"/>
      <c r="E266" s="878"/>
      <c r="F266" s="878"/>
      <c r="G266" s="878"/>
      <c r="H266" s="878"/>
      <c r="I266" s="878"/>
      <c r="J266" s="878"/>
      <c r="K266" s="878"/>
      <c r="L266" s="878"/>
      <c r="M266" s="878"/>
      <c r="N266" s="878"/>
      <c r="O266" s="878"/>
      <c r="P266" s="878"/>
      <c r="Q266" s="878"/>
      <c r="R266" s="878"/>
      <c r="S266" s="878"/>
      <c r="T266" s="878"/>
    </row>
    <row r="267" spans="3:20">
      <c r="C267" s="878"/>
      <c r="D267" s="878"/>
      <c r="E267" s="878"/>
      <c r="F267" s="878"/>
      <c r="G267" s="878"/>
      <c r="H267" s="878"/>
      <c r="I267" s="878"/>
      <c r="J267" s="878"/>
      <c r="K267" s="878"/>
      <c r="L267" s="878"/>
      <c r="M267" s="878"/>
      <c r="N267" s="878"/>
      <c r="O267" s="878"/>
      <c r="P267" s="878"/>
      <c r="Q267" s="878"/>
      <c r="R267" s="878"/>
      <c r="S267" s="878"/>
      <c r="T267" s="878"/>
    </row>
    <row r="268" spans="3:20">
      <c r="C268" s="878"/>
      <c r="D268" s="878"/>
      <c r="E268" s="878"/>
      <c r="F268" s="878"/>
      <c r="G268" s="878"/>
      <c r="H268" s="878"/>
      <c r="I268" s="878"/>
      <c r="J268" s="878"/>
      <c r="K268" s="878"/>
      <c r="L268" s="878"/>
      <c r="M268" s="878"/>
      <c r="N268" s="878"/>
      <c r="O268" s="878"/>
      <c r="P268" s="878"/>
      <c r="Q268" s="878"/>
      <c r="R268" s="878"/>
      <c r="S268" s="878"/>
      <c r="T268" s="878"/>
    </row>
    <row r="269" spans="3:20">
      <c r="C269" s="878"/>
      <c r="D269" s="878"/>
      <c r="E269" s="878"/>
      <c r="F269" s="878"/>
      <c r="G269" s="878"/>
      <c r="H269" s="878"/>
      <c r="I269" s="878"/>
      <c r="J269" s="878"/>
      <c r="K269" s="878"/>
      <c r="L269" s="878"/>
      <c r="M269" s="878"/>
      <c r="N269" s="878"/>
      <c r="O269" s="878"/>
      <c r="P269" s="878"/>
      <c r="Q269" s="878"/>
      <c r="R269" s="878"/>
      <c r="S269" s="878"/>
      <c r="T269" s="878"/>
    </row>
    <row r="272" spans="3:20">
      <c r="C272" s="878"/>
      <c r="D272" s="878"/>
      <c r="E272" s="878"/>
      <c r="F272" s="878"/>
      <c r="G272" s="878"/>
      <c r="H272" s="878"/>
      <c r="I272" s="878"/>
      <c r="J272" s="878"/>
      <c r="K272" s="878"/>
      <c r="L272" s="878"/>
      <c r="M272" s="878"/>
      <c r="N272" s="878"/>
      <c r="O272" s="878"/>
      <c r="P272" s="878"/>
      <c r="Q272" s="878"/>
      <c r="R272" s="878"/>
      <c r="S272" s="878"/>
      <c r="T272" s="878"/>
    </row>
    <row r="274" spans="3:20">
      <c r="C274" s="878"/>
      <c r="D274" s="878"/>
      <c r="E274" s="878"/>
      <c r="F274" s="878"/>
      <c r="G274" s="878"/>
      <c r="H274" s="878"/>
      <c r="I274" s="878"/>
      <c r="J274" s="878"/>
      <c r="K274" s="878"/>
      <c r="L274" s="878"/>
      <c r="M274" s="878"/>
      <c r="N274" s="878"/>
      <c r="O274" s="878"/>
      <c r="P274" s="878"/>
      <c r="Q274" s="878"/>
      <c r="R274" s="878"/>
      <c r="S274" s="878"/>
      <c r="T274" s="878"/>
    </row>
    <row r="277" spans="3:20">
      <c r="C277" s="878"/>
      <c r="D277" s="878"/>
      <c r="E277" s="878"/>
      <c r="F277" s="878"/>
      <c r="G277" s="878"/>
      <c r="H277" s="878"/>
      <c r="I277" s="878"/>
      <c r="J277" s="878"/>
      <c r="K277" s="878"/>
      <c r="L277" s="878"/>
      <c r="M277" s="878"/>
      <c r="N277" s="878"/>
      <c r="O277" s="878"/>
      <c r="P277" s="878"/>
      <c r="Q277" s="878"/>
      <c r="R277" s="878"/>
      <c r="S277" s="878"/>
      <c r="T277" s="878"/>
    </row>
    <row r="280" spans="3:20">
      <c r="C280" s="878"/>
      <c r="D280" s="878"/>
      <c r="E280" s="878"/>
      <c r="F280" s="878"/>
      <c r="G280" s="878"/>
      <c r="H280" s="878"/>
      <c r="I280" s="878"/>
      <c r="J280" s="878"/>
      <c r="K280" s="878"/>
      <c r="L280" s="878"/>
      <c r="M280" s="878"/>
      <c r="N280" s="878"/>
      <c r="O280" s="878"/>
      <c r="P280" s="878"/>
      <c r="Q280" s="878"/>
      <c r="R280" s="878"/>
      <c r="S280" s="878"/>
      <c r="T280" s="878"/>
    </row>
    <row r="282" spans="3:20">
      <c r="C282" s="878"/>
      <c r="D282" s="878"/>
      <c r="E282" s="878"/>
      <c r="F282" s="878"/>
      <c r="G282" s="878"/>
      <c r="H282" s="878"/>
      <c r="I282" s="878"/>
      <c r="J282" s="878"/>
      <c r="K282" s="878"/>
      <c r="L282" s="878"/>
      <c r="M282" s="878"/>
      <c r="N282" s="878"/>
      <c r="O282" s="878"/>
      <c r="P282" s="878"/>
      <c r="Q282" s="878"/>
      <c r="R282" s="878"/>
      <c r="S282" s="878"/>
      <c r="T282" s="878"/>
    </row>
    <row r="284" spans="3:20">
      <c r="C284" s="878"/>
      <c r="D284" s="878"/>
      <c r="E284" s="878"/>
      <c r="F284" s="878"/>
      <c r="G284" s="878"/>
      <c r="H284" s="878"/>
      <c r="I284" s="878"/>
      <c r="J284" s="878"/>
      <c r="K284" s="878"/>
      <c r="L284" s="878"/>
      <c r="M284" s="878"/>
      <c r="N284" s="878"/>
      <c r="O284" s="878"/>
      <c r="P284" s="878"/>
      <c r="Q284" s="878"/>
      <c r="R284" s="878"/>
      <c r="S284" s="878"/>
      <c r="T284" s="878"/>
    </row>
    <row r="286" spans="3:20">
      <c r="C286" s="878"/>
      <c r="D286" s="878"/>
      <c r="E286" s="878"/>
      <c r="F286" s="878"/>
      <c r="G286" s="878"/>
      <c r="H286" s="878"/>
      <c r="I286" s="878"/>
      <c r="J286" s="878"/>
      <c r="K286" s="878"/>
      <c r="L286" s="878"/>
      <c r="M286" s="878"/>
      <c r="N286" s="878"/>
      <c r="O286" s="878"/>
      <c r="P286" s="878"/>
      <c r="Q286" s="878"/>
      <c r="R286" s="878"/>
      <c r="S286" s="878"/>
      <c r="T286" s="878"/>
    </row>
    <row r="288" spans="3:20">
      <c r="C288" s="878"/>
      <c r="D288" s="878"/>
      <c r="E288" s="878"/>
      <c r="F288" s="878"/>
      <c r="G288" s="878"/>
      <c r="H288" s="878"/>
      <c r="I288" s="878"/>
      <c r="J288" s="878"/>
      <c r="K288" s="878"/>
      <c r="L288" s="878"/>
      <c r="M288" s="878"/>
      <c r="N288" s="878"/>
      <c r="O288" s="878"/>
      <c r="P288" s="878"/>
      <c r="Q288" s="878"/>
      <c r="R288" s="878"/>
      <c r="S288" s="878"/>
      <c r="T288" s="878"/>
    </row>
    <row r="289" spans="3:22">
      <c r="C289" s="878"/>
      <c r="D289" s="878"/>
      <c r="E289" s="878"/>
      <c r="F289" s="878"/>
      <c r="G289" s="878"/>
      <c r="H289" s="878"/>
      <c r="I289" s="878"/>
      <c r="J289" s="878"/>
      <c r="K289" s="878"/>
      <c r="L289" s="878"/>
      <c r="M289" s="878"/>
      <c r="N289" s="878"/>
      <c r="O289" s="878"/>
      <c r="P289" s="878"/>
      <c r="Q289" s="878"/>
      <c r="R289" s="878"/>
      <c r="S289" s="878"/>
      <c r="T289" s="878"/>
    </row>
    <row r="290" spans="3:22">
      <c r="C290" s="878"/>
      <c r="D290" s="878"/>
      <c r="E290" s="878"/>
      <c r="F290" s="878"/>
      <c r="G290" s="878"/>
      <c r="H290" s="878"/>
      <c r="I290" s="878"/>
      <c r="J290" s="878"/>
      <c r="K290" s="878"/>
      <c r="L290" s="878"/>
      <c r="M290" s="878"/>
      <c r="N290" s="878"/>
      <c r="O290" s="878"/>
      <c r="P290" s="878"/>
      <c r="Q290" s="878"/>
      <c r="R290" s="878"/>
      <c r="S290" s="878"/>
      <c r="T290" s="878"/>
    </row>
    <row r="291" spans="3:22">
      <c r="C291" s="878"/>
      <c r="D291" s="878"/>
      <c r="E291" s="878"/>
      <c r="F291" s="878"/>
      <c r="G291" s="878"/>
      <c r="H291" s="878"/>
      <c r="I291" s="878"/>
      <c r="J291" s="878"/>
      <c r="K291" s="878"/>
      <c r="L291" s="878"/>
      <c r="M291" s="878"/>
      <c r="N291" s="878"/>
      <c r="O291" s="878"/>
      <c r="P291" s="878"/>
      <c r="Q291" s="878"/>
      <c r="R291" s="878"/>
      <c r="S291" s="878"/>
      <c r="T291" s="878"/>
    </row>
    <row r="292" spans="3:22">
      <c r="C292" s="878"/>
      <c r="D292" s="878"/>
      <c r="E292" s="878"/>
      <c r="F292" s="878"/>
      <c r="G292" s="878"/>
      <c r="H292" s="878"/>
      <c r="I292" s="878"/>
      <c r="J292" s="878"/>
      <c r="K292" s="878"/>
      <c r="L292" s="878"/>
      <c r="M292" s="878"/>
      <c r="N292" s="878"/>
      <c r="O292" s="878"/>
      <c r="P292" s="878"/>
      <c r="Q292" s="878"/>
      <c r="R292" s="878"/>
      <c r="S292" s="878"/>
      <c r="T292" s="878"/>
      <c r="U292" s="878"/>
      <c r="V292" s="878"/>
    </row>
    <row r="294" spans="3:22">
      <c r="C294" s="878"/>
      <c r="D294" s="878"/>
      <c r="E294" s="878"/>
      <c r="F294" s="878"/>
      <c r="G294" s="878"/>
      <c r="H294" s="878"/>
      <c r="I294" s="878"/>
      <c r="J294" s="878"/>
      <c r="K294" s="878"/>
      <c r="L294" s="878"/>
      <c r="M294" s="878"/>
      <c r="N294" s="878"/>
      <c r="O294" s="878"/>
      <c r="P294" s="878"/>
      <c r="Q294" s="878"/>
      <c r="R294" s="878"/>
      <c r="S294" s="878"/>
      <c r="T294" s="878"/>
    </row>
    <row r="295" spans="3:22">
      <c r="C295" s="878"/>
      <c r="D295" s="878"/>
      <c r="E295" s="878"/>
      <c r="F295" s="878"/>
      <c r="G295" s="878"/>
      <c r="H295" s="878"/>
      <c r="I295" s="878"/>
      <c r="J295" s="878"/>
      <c r="K295" s="878"/>
      <c r="L295" s="878"/>
      <c r="M295" s="878"/>
      <c r="N295" s="878"/>
      <c r="O295" s="878"/>
      <c r="P295" s="878"/>
      <c r="Q295" s="878"/>
      <c r="R295" s="878"/>
      <c r="S295" s="878"/>
      <c r="T295" s="878"/>
    </row>
    <row r="297" spans="3:22">
      <c r="C297" s="878"/>
      <c r="D297" s="878"/>
      <c r="E297" s="878"/>
      <c r="F297" s="878"/>
      <c r="G297" s="878"/>
      <c r="H297" s="878"/>
      <c r="I297" s="878"/>
      <c r="J297" s="878"/>
      <c r="K297" s="878"/>
      <c r="L297" s="878"/>
      <c r="M297" s="878"/>
      <c r="N297" s="878"/>
      <c r="O297" s="878"/>
      <c r="P297" s="878"/>
      <c r="Q297" s="878"/>
      <c r="R297" s="878"/>
      <c r="S297" s="878"/>
      <c r="T297" s="878"/>
    </row>
    <row r="298" spans="3:22">
      <c r="C298" s="878"/>
      <c r="D298" s="878"/>
      <c r="E298" s="878"/>
      <c r="F298" s="878"/>
      <c r="G298" s="878"/>
      <c r="H298" s="878"/>
      <c r="I298" s="878"/>
      <c r="J298" s="878"/>
      <c r="K298" s="878"/>
      <c r="L298" s="878"/>
      <c r="M298" s="878"/>
      <c r="N298" s="878"/>
      <c r="O298" s="878"/>
      <c r="P298" s="878"/>
      <c r="Q298" s="878"/>
      <c r="R298" s="878"/>
      <c r="S298" s="878"/>
      <c r="T298" s="878"/>
    </row>
    <row r="301" spans="3:22">
      <c r="C301" s="878"/>
      <c r="D301" s="878"/>
      <c r="E301" s="878"/>
      <c r="F301" s="878"/>
      <c r="G301" s="878"/>
      <c r="H301" s="878"/>
      <c r="I301" s="878"/>
      <c r="J301" s="878"/>
      <c r="K301" s="878"/>
      <c r="L301" s="878"/>
      <c r="M301" s="878"/>
      <c r="N301" s="878"/>
      <c r="O301" s="878"/>
      <c r="P301" s="878"/>
      <c r="Q301" s="878"/>
      <c r="R301" s="878"/>
      <c r="S301" s="878"/>
      <c r="T301" s="878"/>
    </row>
    <row r="302" spans="3:22">
      <c r="C302" s="878"/>
      <c r="D302" s="878"/>
      <c r="E302" s="878"/>
      <c r="F302" s="878"/>
      <c r="G302" s="878"/>
      <c r="H302" s="878"/>
      <c r="I302" s="878"/>
      <c r="J302" s="878"/>
      <c r="K302" s="878"/>
      <c r="L302" s="878"/>
      <c r="M302" s="878"/>
      <c r="N302" s="878"/>
      <c r="O302" s="878"/>
      <c r="P302" s="878"/>
      <c r="Q302" s="878"/>
      <c r="R302" s="878"/>
      <c r="S302" s="878"/>
      <c r="T302" s="878"/>
    </row>
    <row r="303" spans="3:22">
      <c r="C303" s="878"/>
      <c r="D303" s="878"/>
      <c r="E303" s="878"/>
      <c r="F303" s="878"/>
      <c r="G303" s="878"/>
      <c r="H303" s="878"/>
      <c r="I303" s="878"/>
      <c r="J303" s="878"/>
      <c r="K303" s="878"/>
      <c r="L303" s="878"/>
      <c r="M303" s="878"/>
      <c r="N303" s="878"/>
      <c r="O303" s="878"/>
      <c r="P303" s="878"/>
      <c r="Q303" s="878"/>
      <c r="R303" s="878"/>
      <c r="S303" s="878"/>
      <c r="T303" s="878"/>
    </row>
    <row r="304" spans="3:22">
      <c r="C304" s="878"/>
      <c r="D304" s="878"/>
      <c r="E304" s="878"/>
      <c r="F304" s="878"/>
      <c r="G304" s="878"/>
      <c r="H304" s="878"/>
      <c r="I304" s="878"/>
      <c r="J304" s="878"/>
      <c r="K304" s="878"/>
      <c r="L304" s="878"/>
      <c r="M304" s="878"/>
      <c r="N304" s="878"/>
      <c r="O304" s="878"/>
      <c r="P304" s="878"/>
      <c r="Q304" s="878"/>
      <c r="R304" s="878"/>
      <c r="S304" s="878"/>
      <c r="T304" s="878"/>
    </row>
    <row r="307" spans="3:20">
      <c r="C307" s="878"/>
      <c r="D307" s="878"/>
      <c r="E307" s="878"/>
      <c r="F307" s="878"/>
      <c r="G307" s="878"/>
      <c r="H307" s="878"/>
      <c r="I307" s="878"/>
      <c r="J307" s="878"/>
      <c r="K307" s="878"/>
      <c r="L307" s="878"/>
      <c r="M307" s="878"/>
      <c r="N307" s="878"/>
      <c r="O307" s="878"/>
      <c r="P307" s="878"/>
      <c r="Q307" s="878"/>
      <c r="R307" s="878"/>
      <c r="S307" s="878"/>
      <c r="T307" s="878"/>
    </row>
    <row r="309" spans="3:20">
      <c r="C309" s="878"/>
      <c r="D309" s="878"/>
      <c r="E309" s="878"/>
      <c r="F309" s="878"/>
      <c r="G309" s="878"/>
      <c r="H309" s="878"/>
      <c r="I309" s="878"/>
      <c r="J309" s="878"/>
      <c r="K309" s="878"/>
      <c r="L309" s="878"/>
      <c r="M309" s="878"/>
      <c r="N309" s="878"/>
      <c r="O309" s="878"/>
      <c r="P309" s="878"/>
      <c r="Q309" s="878"/>
      <c r="R309" s="878"/>
      <c r="S309" s="878"/>
      <c r="T309" s="878"/>
    </row>
    <row r="311" spans="3:20">
      <c r="C311" s="878"/>
      <c r="D311" s="878"/>
      <c r="E311" s="878"/>
      <c r="F311" s="878"/>
      <c r="G311" s="878"/>
      <c r="H311" s="878"/>
      <c r="I311" s="878"/>
      <c r="J311" s="878"/>
      <c r="K311" s="878"/>
      <c r="L311" s="878"/>
      <c r="M311" s="878"/>
      <c r="N311" s="878"/>
      <c r="O311" s="878"/>
      <c r="P311" s="878"/>
      <c r="Q311" s="878"/>
      <c r="R311" s="878"/>
      <c r="S311" s="878"/>
      <c r="T311" s="878"/>
    </row>
    <row r="312" spans="3:20">
      <c r="C312" s="878"/>
      <c r="D312" s="878"/>
      <c r="E312" s="878"/>
      <c r="F312" s="878"/>
      <c r="G312" s="878"/>
      <c r="H312" s="878"/>
      <c r="I312" s="878"/>
      <c r="J312" s="878"/>
      <c r="K312" s="878"/>
      <c r="L312" s="878"/>
      <c r="M312" s="878"/>
      <c r="N312" s="878"/>
      <c r="O312" s="878"/>
      <c r="P312" s="878"/>
      <c r="Q312" s="878"/>
      <c r="R312" s="878"/>
      <c r="S312" s="878"/>
      <c r="T312" s="878"/>
    </row>
    <row r="313" spans="3:20">
      <c r="C313" s="878"/>
      <c r="D313" s="878"/>
      <c r="E313" s="878"/>
      <c r="F313" s="878"/>
      <c r="G313" s="878"/>
      <c r="H313" s="878"/>
      <c r="I313" s="878"/>
      <c r="J313" s="878"/>
      <c r="K313" s="878"/>
      <c r="L313" s="878"/>
      <c r="M313" s="878"/>
      <c r="N313" s="878"/>
      <c r="O313" s="878"/>
      <c r="P313" s="878"/>
      <c r="Q313" s="878"/>
      <c r="R313" s="878"/>
      <c r="S313" s="878"/>
      <c r="T313" s="878"/>
    </row>
    <row r="314" spans="3:20">
      <c r="C314" s="878"/>
      <c r="D314" s="878"/>
      <c r="E314" s="878"/>
      <c r="F314" s="878"/>
      <c r="G314" s="878"/>
      <c r="H314" s="878"/>
      <c r="I314" s="878"/>
      <c r="J314" s="878"/>
      <c r="K314" s="878"/>
      <c r="L314" s="878"/>
      <c r="M314" s="878"/>
      <c r="N314" s="878"/>
      <c r="O314" s="878"/>
      <c r="P314" s="878"/>
      <c r="Q314" s="878"/>
      <c r="R314" s="878"/>
      <c r="S314" s="878"/>
      <c r="T314" s="878"/>
    </row>
    <row r="320" spans="3:20">
      <c r="C320" s="878"/>
      <c r="D320" s="878"/>
      <c r="E320" s="878"/>
      <c r="F320" s="878"/>
      <c r="G320" s="878"/>
      <c r="H320" s="878"/>
      <c r="I320" s="878"/>
      <c r="J320" s="878"/>
      <c r="K320" s="878"/>
      <c r="L320" s="878"/>
      <c r="M320" s="878"/>
      <c r="N320" s="878"/>
      <c r="O320" s="878"/>
      <c r="P320" s="878"/>
      <c r="Q320" s="878"/>
      <c r="R320" s="878"/>
      <c r="S320" s="878"/>
      <c r="T320" s="878"/>
    </row>
    <row r="322" spans="3:16">
      <c r="G322" s="878"/>
      <c r="H322" s="878"/>
      <c r="I322" s="878"/>
      <c r="J322" s="878"/>
      <c r="K322" s="878"/>
      <c r="L322" s="878"/>
      <c r="M322" s="878"/>
      <c r="N322" s="878"/>
    </row>
    <row r="323" spans="3:16">
      <c r="M323" s="878"/>
      <c r="N323" s="878"/>
    </row>
    <row r="324" spans="3:16">
      <c r="M324" s="878"/>
      <c r="N324" s="878"/>
      <c r="O324" s="878"/>
      <c r="P324" s="878"/>
    </row>
    <row r="329" spans="3:16">
      <c r="C329" s="878"/>
      <c r="D329" s="878"/>
      <c r="E329" s="878"/>
      <c r="F329" s="878"/>
      <c r="G329" s="878"/>
      <c r="H329" s="878"/>
      <c r="I329" s="878"/>
      <c r="J329" s="878"/>
      <c r="K329" s="878"/>
      <c r="L329" s="878"/>
      <c r="M329" s="878"/>
      <c r="N329" s="878"/>
      <c r="O329" s="878"/>
      <c r="P329" s="878"/>
    </row>
    <row r="330" spans="3:16">
      <c r="C330" s="878"/>
      <c r="D330" s="878"/>
      <c r="E330" s="878"/>
      <c r="F330" s="878"/>
      <c r="G330" s="878"/>
      <c r="H330" s="878"/>
      <c r="I330" s="878"/>
      <c r="J330" s="878"/>
      <c r="K330" s="878"/>
      <c r="L330" s="878"/>
      <c r="M330" s="878"/>
      <c r="N330" s="878"/>
      <c r="O330" s="878"/>
      <c r="P330" s="878"/>
    </row>
    <row r="331" spans="3:16">
      <c r="C331" s="878"/>
      <c r="D331" s="878"/>
      <c r="E331" s="878"/>
      <c r="F331" s="878"/>
      <c r="G331" s="878"/>
      <c r="H331" s="878"/>
      <c r="I331" s="878"/>
      <c r="J331" s="878"/>
      <c r="K331" s="878"/>
      <c r="L331" s="878"/>
      <c r="M331" s="878"/>
      <c r="N331" s="878"/>
      <c r="O331" s="878"/>
      <c r="P331" s="878"/>
    </row>
    <row r="332" spans="3:16">
      <c r="C332" s="878"/>
      <c r="D332" s="878"/>
      <c r="E332" s="878"/>
      <c r="F332" s="878"/>
      <c r="G332" s="878"/>
      <c r="H332" s="878"/>
      <c r="I332" s="878"/>
      <c r="J332" s="878"/>
      <c r="K332" s="878"/>
      <c r="L332" s="878"/>
      <c r="M332" s="878"/>
      <c r="N332" s="878"/>
      <c r="O332" s="878"/>
      <c r="P332" s="878"/>
    </row>
    <row r="335" spans="3:16">
      <c r="C335" s="878"/>
      <c r="D335" s="878"/>
      <c r="E335" s="878"/>
      <c r="F335" s="878"/>
      <c r="G335" s="878"/>
      <c r="H335" s="878"/>
      <c r="I335" s="878"/>
      <c r="J335" s="878"/>
      <c r="K335" s="878"/>
      <c r="L335" s="878"/>
      <c r="M335" s="878"/>
      <c r="N335" s="878"/>
      <c r="O335" s="878"/>
      <c r="P335" s="878"/>
    </row>
    <row r="337" spans="3:16">
      <c r="C337" s="878"/>
      <c r="D337" s="878"/>
      <c r="E337" s="878"/>
      <c r="F337" s="878"/>
      <c r="G337" s="878"/>
      <c r="H337" s="878"/>
      <c r="I337" s="878"/>
      <c r="J337" s="878"/>
      <c r="K337" s="878"/>
      <c r="L337" s="878"/>
      <c r="M337" s="878"/>
      <c r="N337" s="878"/>
      <c r="O337" s="878"/>
      <c r="P337" s="878"/>
    </row>
    <row r="340" spans="3:16">
      <c r="C340" s="878"/>
      <c r="D340" s="878"/>
      <c r="E340" s="878"/>
      <c r="F340" s="878"/>
      <c r="G340" s="878"/>
      <c r="H340" s="878"/>
      <c r="I340" s="878"/>
      <c r="J340" s="878"/>
      <c r="K340" s="878"/>
      <c r="L340" s="878"/>
      <c r="M340" s="878"/>
      <c r="N340" s="878"/>
      <c r="O340" s="878"/>
      <c r="P340" s="878"/>
    </row>
    <row r="343" spans="3:16">
      <c r="C343" s="878"/>
      <c r="D343" s="878"/>
      <c r="E343" s="878"/>
      <c r="F343" s="878"/>
      <c r="G343" s="878"/>
      <c r="H343" s="878"/>
      <c r="I343" s="878"/>
      <c r="J343" s="878"/>
      <c r="K343" s="878"/>
      <c r="L343" s="878"/>
      <c r="M343" s="878"/>
      <c r="N343" s="878"/>
      <c r="O343" s="878"/>
      <c r="P343" s="878"/>
    </row>
    <row r="345" spans="3:16">
      <c r="C345" s="878"/>
      <c r="D345" s="878"/>
      <c r="E345" s="878"/>
      <c r="F345" s="878"/>
      <c r="G345" s="878"/>
      <c r="H345" s="878"/>
      <c r="I345" s="878"/>
      <c r="J345" s="878"/>
      <c r="K345" s="878"/>
      <c r="L345" s="878"/>
      <c r="M345" s="878"/>
      <c r="N345" s="878"/>
      <c r="O345" s="878"/>
      <c r="P345" s="878"/>
    </row>
    <row r="347" spans="3:16">
      <c r="C347" s="878"/>
      <c r="D347" s="878"/>
      <c r="E347" s="878"/>
      <c r="F347" s="878"/>
      <c r="G347" s="878"/>
      <c r="H347" s="878"/>
      <c r="I347" s="878"/>
      <c r="J347" s="878"/>
      <c r="K347" s="878"/>
      <c r="L347" s="878"/>
      <c r="M347" s="878"/>
      <c r="N347" s="878"/>
      <c r="O347" s="878"/>
      <c r="P347" s="878"/>
    </row>
    <row r="349" spans="3:16">
      <c r="C349" s="878"/>
      <c r="D349" s="878"/>
      <c r="E349" s="878"/>
      <c r="F349" s="878"/>
      <c r="G349" s="878"/>
      <c r="H349" s="878"/>
      <c r="I349" s="878"/>
      <c r="J349" s="878"/>
      <c r="K349" s="878"/>
      <c r="L349" s="878"/>
      <c r="M349" s="878"/>
      <c r="N349" s="878"/>
      <c r="O349" s="878"/>
      <c r="P349" s="878"/>
    </row>
    <row r="351" spans="3:16">
      <c r="C351" s="878"/>
      <c r="D351" s="878"/>
      <c r="E351" s="878"/>
      <c r="F351" s="878"/>
      <c r="G351" s="878"/>
      <c r="H351" s="878"/>
      <c r="I351" s="878"/>
      <c r="J351" s="878"/>
      <c r="K351" s="878"/>
      <c r="L351" s="878"/>
      <c r="M351" s="878"/>
      <c r="N351" s="878"/>
      <c r="O351" s="878"/>
      <c r="P351" s="878"/>
    </row>
    <row r="352" spans="3:16">
      <c r="C352" s="878"/>
      <c r="D352" s="878"/>
      <c r="E352" s="878"/>
      <c r="F352" s="878"/>
      <c r="G352" s="878"/>
      <c r="H352" s="878"/>
      <c r="I352" s="878"/>
      <c r="J352" s="878"/>
      <c r="K352" s="878"/>
      <c r="L352" s="878"/>
      <c r="M352" s="878"/>
      <c r="N352" s="878"/>
      <c r="O352" s="878"/>
      <c r="P352" s="878"/>
    </row>
    <row r="353" spans="3:16">
      <c r="C353" s="878"/>
      <c r="D353" s="878"/>
      <c r="E353" s="878"/>
      <c r="F353" s="878"/>
      <c r="G353" s="878"/>
      <c r="H353" s="878"/>
      <c r="I353" s="878"/>
      <c r="J353" s="878"/>
      <c r="K353" s="878"/>
      <c r="L353" s="878"/>
      <c r="M353" s="878"/>
      <c r="N353" s="878"/>
      <c r="O353" s="878"/>
      <c r="P353" s="878"/>
    </row>
    <row r="354" spans="3:16">
      <c r="C354" s="878"/>
      <c r="D354" s="878"/>
      <c r="E354" s="878"/>
      <c r="F354" s="878"/>
      <c r="G354" s="878"/>
      <c r="H354" s="878"/>
      <c r="I354" s="878"/>
      <c r="J354" s="878"/>
      <c r="K354" s="878"/>
      <c r="L354" s="878"/>
      <c r="M354" s="878"/>
      <c r="N354" s="878"/>
      <c r="O354" s="878"/>
      <c r="P354" s="878"/>
    </row>
    <row r="355" spans="3:16">
      <c r="C355" s="878"/>
      <c r="D355" s="878"/>
      <c r="E355" s="878"/>
      <c r="F355" s="878"/>
      <c r="G355" s="878"/>
      <c r="H355" s="878"/>
      <c r="I355" s="878"/>
      <c r="J355" s="878"/>
      <c r="K355" s="878"/>
      <c r="L355" s="878"/>
      <c r="M355" s="878"/>
      <c r="N355" s="878"/>
      <c r="O355" s="878"/>
      <c r="P355" s="878"/>
    </row>
    <row r="357" spans="3:16">
      <c r="C357" s="878"/>
      <c r="D357" s="878"/>
      <c r="E357" s="878"/>
      <c r="F357" s="878"/>
      <c r="G357" s="878"/>
      <c r="H357" s="878"/>
      <c r="I357" s="878"/>
      <c r="J357" s="878"/>
      <c r="K357" s="878"/>
      <c r="L357" s="878"/>
      <c r="M357" s="878"/>
      <c r="N357" s="878"/>
      <c r="O357" s="878"/>
      <c r="P357" s="878"/>
    </row>
    <row r="358" spans="3:16">
      <c r="C358" s="878"/>
      <c r="D358" s="878"/>
      <c r="E358" s="878"/>
      <c r="F358" s="878"/>
      <c r="G358" s="878"/>
      <c r="H358" s="878"/>
      <c r="I358" s="878"/>
      <c r="J358" s="878"/>
      <c r="K358" s="878"/>
      <c r="L358" s="878"/>
      <c r="M358" s="878"/>
      <c r="N358" s="878"/>
      <c r="O358" s="878"/>
      <c r="P358" s="878"/>
    </row>
    <row r="360" spans="3:16">
      <c r="C360" s="878"/>
      <c r="D360" s="878"/>
      <c r="E360" s="878"/>
      <c r="F360" s="878"/>
      <c r="G360" s="878"/>
      <c r="H360" s="878"/>
      <c r="I360" s="878"/>
      <c r="J360" s="878"/>
      <c r="K360" s="878"/>
      <c r="L360" s="878"/>
      <c r="M360" s="878"/>
      <c r="N360" s="878"/>
      <c r="O360" s="878"/>
      <c r="P360" s="878"/>
    </row>
    <row r="361" spans="3:16">
      <c r="C361" s="878"/>
      <c r="D361" s="878"/>
      <c r="E361" s="878"/>
      <c r="F361" s="878"/>
      <c r="G361" s="878"/>
      <c r="H361" s="878"/>
      <c r="I361" s="878"/>
      <c r="J361" s="878"/>
      <c r="K361" s="878"/>
      <c r="L361" s="878"/>
      <c r="M361" s="878"/>
      <c r="N361" s="878"/>
      <c r="O361" s="878"/>
      <c r="P361" s="878"/>
    </row>
    <row r="364" spans="3:16">
      <c r="C364" s="878"/>
      <c r="D364" s="878"/>
      <c r="E364" s="878"/>
      <c r="F364" s="878"/>
      <c r="G364" s="878"/>
      <c r="H364" s="878"/>
      <c r="I364" s="878"/>
      <c r="J364" s="878"/>
      <c r="K364" s="878"/>
      <c r="L364" s="878"/>
      <c r="M364" s="878"/>
      <c r="N364" s="878"/>
      <c r="O364" s="878"/>
      <c r="P364" s="878"/>
    </row>
    <row r="365" spans="3:16">
      <c r="C365" s="878"/>
      <c r="D365" s="878"/>
      <c r="E365" s="878"/>
      <c r="F365" s="878"/>
      <c r="G365" s="878"/>
      <c r="H365" s="878"/>
      <c r="I365" s="878"/>
      <c r="J365" s="878"/>
      <c r="K365" s="878"/>
      <c r="L365" s="878"/>
      <c r="M365" s="878"/>
      <c r="N365" s="878"/>
      <c r="O365" s="878"/>
      <c r="P365" s="878"/>
    </row>
    <row r="366" spans="3:16">
      <c r="C366" s="878"/>
      <c r="D366" s="878"/>
      <c r="E366" s="878"/>
      <c r="F366" s="878"/>
      <c r="G366" s="878"/>
      <c r="H366" s="878"/>
      <c r="I366" s="878"/>
      <c r="J366" s="878"/>
      <c r="K366" s="878"/>
      <c r="L366" s="878"/>
      <c r="M366" s="878"/>
      <c r="N366" s="878"/>
      <c r="O366" s="878"/>
      <c r="P366" s="878"/>
    </row>
    <row r="367" spans="3:16">
      <c r="C367" s="878"/>
      <c r="D367" s="878"/>
      <c r="E367" s="878"/>
      <c r="F367" s="878"/>
      <c r="G367" s="878"/>
      <c r="H367" s="878"/>
      <c r="I367" s="878"/>
      <c r="J367" s="878"/>
      <c r="K367" s="878"/>
      <c r="L367" s="878"/>
      <c r="M367" s="878"/>
      <c r="N367" s="878"/>
      <c r="O367" s="878"/>
      <c r="P367" s="878"/>
    </row>
    <row r="370" spans="3:16">
      <c r="C370" s="878"/>
      <c r="D370" s="878"/>
      <c r="E370" s="878"/>
      <c r="F370" s="878"/>
      <c r="G370" s="878"/>
      <c r="H370" s="878"/>
      <c r="I370" s="878"/>
      <c r="J370" s="878"/>
      <c r="K370" s="878"/>
      <c r="L370" s="878"/>
      <c r="M370" s="878"/>
      <c r="N370" s="878"/>
      <c r="O370" s="878"/>
      <c r="P370" s="878"/>
    </row>
    <row r="372" spans="3:16">
      <c r="C372" s="878"/>
      <c r="D372" s="878"/>
      <c r="E372" s="878"/>
      <c r="F372" s="878"/>
      <c r="G372" s="878"/>
      <c r="H372" s="878"/>
      <c r="I372" s="878"/>
      <c r="J372" s="878"/>
      <c r="K372" s="878"/>
      <c r="L372" s="878"/>
      <c r="M372" s="878"/>
      <c r="N372" s="878"/>
      <c r="O372" s="878"/>
      <c r="P372" s="878"/>
    </row>
    <row r="374" spans="3:16">
      <c r="C374" s="878"/>
      <c r="D374" s="878"/>
      <c r="E374" s="878"/>
      <c r="F374" s="878"/>
      <c r="G374" s="878"/>
      <c r="H374" s="878"/>
      <c r="I374" s="878"/>
      <c r="J374" s="878"/>
      <c r="K374" s="878"/>
      <c r="L374" s="878"/>
      <c r="M374" s="878"/>
      <c r="N374" s="878"/>
      <c r="O374" s="878"/>
      <c r="P374" s="878"/>
    </row>
    <row r="375" spans="3:16">
      <c r="C375" s="878"/>
      <c r="D375" s="878"/>
      <c r="E375" s="878"/>
      <c r="F375" s="878"/>
      <c r="G375" s="878"/>
      <c r="H375" s="878"/>
      <c r="I375" s="878"/>
      <c r="J375" s="878"/>
      <c r="K375" s="878"/>
      <c r="L375" s="878"/>
      <c r="M375" s="878"/>
      <c r="N375" s="878"/>
      <c r="O375" s="878"/>
      <c r="P375" s="878"/>
    </row>
    <row r="376" spans="3:16">
      <c r="C376" s="878"/>
      <c r="D376" s="878"/>
      <c r="E376" s="878"/>
      <c r="F376" s="878"/>
      <c r="G376" s="878"/>
      <c r="H376" s="878"/>
      <c r="I376" s="878"/>
      <c r="J376" s="878"/>
      <c r="K376" s="878"/>
      <c r="L376" s="878"/>
      <c r="M376" s="878"/>
      <c r="N376" s="878"/>
      <c r="O376" s="878"/>
      <c r="P376" s="878"/>
    </row>
    <row r="377" spans="3:16">
      <c r="C377" s="878"/>
      <c r="D377" s="878"/>
      <c r="E377" s="878"/>
      <c r="F377" s="878"/>
      <c r="G377" s="878"/>
      <c r="H377" s="878"/>
      <c r="I377" s="878"/>
      <c r="J377" s="878"/>
      <c r="K377" s="878"/>
      <c r="L377" s="878"/>
      <c r="M377" s="878"/>
      <c r="N377" s="878"/>
      <c r="O377" s="878"/>
      <c r="P377" s="878"/>
    </row>
    <row r="383" spans="3:16">
      <c r="C383" s="878"/>
      <c r="D383" s="878"/>
      <c r="E383" s="878"/>
      <c r="F383" s="878"/>
      <c r="G383" s="878"/>
      <c r="H383" s="878"/>
      <c r="I383" s="878"/>
      <c r="J383" s="878"/>
      <c r="K383" s="878"/>
      <c r="L383" s="878"/>
      <c r="M383" s="878"/>
      <c r="N383" s="878"/>
      <c r="O383" s="878"/>
      <c r="P383" s="878"/>
    </row>
    <row r="385" spans="3:8">
      <c r="E385" s="878"/>
      <c r="F385" s="878"/>
      <c r="G385" s="878"/>
      <c r="H385" s="878"/>
    </row>
    <row r="391" spans="3:8">
      <c r="C391" s="878"/>
      <c r="D391" s="878"/>
      <c r="E391" s="878"/>
      <c r="F391" s="878"/>
      <c r="G391" s="878"/>
      <c r="H391" s="878"/>
    </row>
    <row r="392" spans="3:8">
      <c r="C392" s="878"/>
      <c r="D392" s="878"/>
      <c r="E392" s="878"/>
      <c r="F392" s="878"/>
      <c r="G392" s="878"/>
      <c r="H392" s="878"/>
    </row>
    <row r="393" spans="3:8">
      <c r="C393" s="878"/>
      <c r="D393" s="878"/>
      <c r="E393" s="878"/>
      <c r="F393" s="878"/>
      <c r="G393" s="878"/>
      <c r="H393" s="878"/>
    </row>
    <row r="394" spans="3:8">
      <c r="C394" s="878"/>
      <c r="D394" s="878"/>
      <c r="E394" s="878"/>
      <c r="F394" s="878"/>
      <c r="G394" s="878"/>
      <c r="H394" s="878"/>
    </row>
    <row r="395" spans="3:8">
      <c r="C395" s="878"/>
      <c r="D395" s="878"/>
      <c r="E395" s="878"/>
      <c r="F395" s="878"/>
      <c r="G395" s="878"/>
      <c r="H395" s="878"/>
    </row>
    <row r="396" spans="3:8">
      <c r="C396" s="878"/>
      <c r="D396" s="878"/>
      <c r="E396" s="878"/>
      <c r="F396" s="878"/>
      <c r="G396" s="878"/>
      <c r="H396" s="878"/>
    </row>
    <row r="397" spans="3:8">
      <c r="C397" s="878"/>
      <c r="D397" s="878"/>
      <c r="E397" s="878"/>
      <c r="F397" s="878"/>
      <c r="G397" s="878"/>
      <c r="H397" s="878"/>
    </row>
    <row r="398" spans="3:8">
      <c r="C398" s="878"/>
      <c r="D398" s="878"/>
      <c r="E398" s="878"/>
      <c r="F398" s="878"/>
      <c r="G398" s="878"/>
      <c r="H398" s="878"/>
    </row>
    <row r="399" spans="3:8">
      <c r="C399" s="878"/>
      <c r="D399" s="878"/>
      <c r="E399" s="878"/>
      <c r="F399" s="878"/>
      <c r="G399" s="878"/>
      <c r="H399" s="878"/>
    </row>
    <row r="400" spans="3:8">
      <c r="C400" s="878"/>
      <c r="D400" s="878"/>
      <c r="E400" s="878"/>
      <c r="F400" s="878"/>
      <c r="G400" s="878"/>
      <c r="H400" s="878"/>
    </row>
    <row r="401" spans="3:10">
      <c r="C401" s="878"/>
      <c r="D401" s="878"/>
      <c r="E401" s="878"/>
      <c r="F401" s="878"/>
      <c r="G401" s="878"/>
      <c r="H401" s="878"/>
    </row>
    <row r="402" spans="3:10">
      <c r="C402" s="878"/>
      <c r="D402" s="878"/>
      <c r="E402" s="878"/>
      <c r="F402" s="878"/>
      <c r="G402" s="878"/>
      <c r="H402" s="878"/>
    </row>
    <row r="403" spans="3:10">
      <c r="C403" s="878"/>
      <c r="D403" s="878"/>
      <c r="E403" s="878"/>
      <c r="F403" s="878"/>
      <c r="G403" s="878"/>
      <c r="H403" s="878"/>
    </row>
    <row r="404" spans="3:10">
      <c r="C404" s="878"/>
      <c r="D404" s="878"/>
      <c r="E404" s="878"/>
      <c r="F404" s="878"/>
      <c r="G404" s="878"/>
      <c r="H404" s="878"/>
    </row>
    <row r="405" spans="3:10">
      <c r="C405" s="878"/>
      <c r="D405" s="878"/>
      <c r="E405" s="878"/>
      <c r="F405" s="878"/>
      <c r="G405" s="878"/>
      <c r="H405" s="878"/>
      <c r="I405" s="878"/>
      <c r="J405" s="878"/>
    </row>
    <row r="406" spans="3:10">
      <c r="C406" s="878"/>
      <c r="D406" s="878"/>
      <c r="E406" s="878"/>
      <c r="F406" s="878"/>
      <c r="G406" s="878"/>
      <c r="H406" s="878"/>
    </row>
    <row r="407" spans="3:10">
      <c r="C407" s="878"/>
      <c r="D407" s="878"/>
      <c r="E407" s="878"/>
      <c r="F407" s="878"/>
      <c r="G407" s="878"/>
      <c r="H407" s="878"/>
    </row>
    <row r="408" spans="3:10">
      <c r="C408" s="878"/>
      <c r="D408" s="878"/>
      <c r="E408" s="878"/>
      <c r="F408" s="878"/>
      <c r="G408" s="878"/>
      <c r="H408" s="878"/>
    </row>
    <row r="409" spans="3:10">
      <c r="C409" s="878"/>
      <c r="D409" s="878"/>
      <c r="E409" s="878"/>
      <c r="F409" s="878"/>
      <c r="G409" s="878"/>
      <c r="H409" s="878"/>
    </row>
    <row r="410" spans="3:10">
      <c r="C410" s="878"/>
      <c r="D410" s="878"/>
      <c r="E410" s="878"/>
      <c r="F410" s="878"/>
      <c r="G410" s="878"/>
      <c r="H410" s="878"/>
    </row>
    <row r="411" spans="3:10">
      <c r="C411" s="878"/>
      <c r="D411" s="878"/>
      <c r="E411" s="878"/>
      <c r="F411" s="878"/>
      <c r="G411" s="878"/>
      <c r="H411" s="878"/>
    </row>
    <row r="412" spans="3:10">
      <c r="C412" s="878"/>
      <c r="D412" s="878"/>
      <c r="E412" s="878"/>
      <c r="F412" s="878"/>
      <c r="G412" s="878"/>
      <c r="H412" s="878"/>
    </row>
    <row r="413" spans="3:10">
      <c r="C413" s="878"/>
      <c r="D413" s="878"/>
      <c r="E413" s="878"/>
      <c r="F413" s="878"/>
      <c r="G413" s="878"/>
      <c r="H413" s="878"/>
    </row>
    <row r="414" spans="3:10">
      <c r="C414" s="878"/>
      <c r="D414" s="878"/>
      <c r="E414" s="878"/>
      <c r="F414" s="878"/>
      <c r="G414" s="878"/>
      <c r="H414" s="878"/>
    </row>
    <row r="415" spans="3:10">
      <c r="C415" s="878"/>
      <c r="D415" s="878"/>
      <c r="E415" s="878"/>
      <c r="F415" s="878"/>
      <c r="G415" s="878"/>
      <c r="H415" s="878"/>
    </row>
    <row r="416" spans="3:10">
      <c r="C416" s="878"/>
      <c r="D416" s="878"/>
      <c r="E416" s="878"/>
      <c r="F416" s="878"/>
      <c r="G416" s="878"/>
      <c r="H416" s="878"/>
    </row>
    <row r="417" spans="3:8">
      <c r="C417" s="878"/>
      <c r="D417" s="878"/>
      <c r="E417" s="878"/>
      <c r="F417" s="878"/>
      <c r="G417" s="878"/>
      <c r="H417" s="878"/>
    </row>
    <row r="418" spans="3:8">
      <c r="C418" s="878"/>
      <c r="D418" s="878"/>
      <c r="E418" s="878"/>
      <c r="F418" s="878"/>
      <c r="G418" s="878"/>
      <c r="H418" s="878"/>
    </row>
    <row r="419" spans="3:8">
      <c r="C419" s="878"/>
      <c r="D419" s="878"/>
      <c r="E419" s="878"/>
      <c r="F419" s="878"/>
      <c r="G419" s="878"/>
      <c r="H419" s="878"/>
    </row>
    <row r="420" spans="3:8">
      <c r="C420" s="878"/>
      <c r="D420" s="878"/>
      <c r="E420" s="878"/>
      <c r="F420" s="878"/>
      <c r="G420" s="878"/>
      <c r="H420" s="878"/>
    </row>
    <row r="421" spans="3:8">
      <c r="C421" s="878"/>
      <c r="D421" s="878"/>
      <c r="E421" s="878"/>
      <c r="F421" s="878"/>
      <c r="G421" s="878"/>
      <c r="H421" s="878"/>
    </row>
    <row r="422" spans="3:8">
      <c r="C422" s="878"/>
      <c r="D422" s="878"/>
      <c r="E422" s="878"/>
      <c r="F422" s="878"/>
      <c r="G422" s="878"/>
      <c r="H422" s="878"/>
    </row>
    <row r="423" spans="3:8">
      <c r="C423" s="878"/>
      <c r="D423" s="878"/>
      <c r="E423" s="878"/>
      <c r="F423" s="878"/>
      <c r="G423" s="878"/>
      <c r="H423" s="878"/>
    </row>
    <row r="424" spans="3:8">
      <c r="C424" s="878"/>
      <c r="D424" s="878"/>
      <c r="E424" s="878"/>
      <c r="F424" s="878"/>
      <c r="G424" s="878"/>
      <c r="H424" s="878"/>
    </row>
    <row r="425" spans="3:8">
      <c r="C425" s="878"/>
      <c r="D425" s="878"/>
      <c r="E425" s="878"/>
      <c r="F425" s="878"/>
      <c r="G425" s="878"/>
      <c r="H425" s="878"/>
    </row>
    <row r="426" spans="3:8">
      <c r="C426" s="878"/>
      <c r="D426" s="878"/>
      <c r="E426" s="878"/>
      <c r="F426" s="878"/>
      <c r="G426" s="878"/>
      <c r="H426" s="878"/>
    </row>
    <row r="427" spans="3:8">
      <c r="C427" s="878"/>
      <c r="D427" s="878"/>
      <c r="E427" s="878"/>
      <c r="F427" s="878"/>
      <c r="G427" s="878"/>
      <c r="H427" s="878"/>
    </row>
    <row r="428" spans="3:8">
      <c r="C428" s="878"/>
      <c r="D428" s="878"/>
      <c r="E428" s="878"/>
      <c r="F428" s="878"/>
      <c r="G428" s="878"/>
      <c r="H428" s="878"/>
    </row>
    <row r="429" spans="3:8">
      <c r="C429" s="878"/>
      <c r="D429" s="878"/>
      <c r="E429" s="878"/>
      <c r="F429" s="878"/>
      <c r="G429" s="878"/>
      <c r="H429" s="878"/>
    </row>
    <row r="430" spans="3:8">
      <c r="C430" s="878"/>
      <c r="D430" s="878"/>
      <c r="E430" s="878"/>
      <c r="F430" s="878"/>
      <c r="G430" s="878"/>
      <c r="H430" s="878"/>
    </row>
    <row r="431" spans="3:8">
      <c r="C431" s="878"/>
      <c r="D431" s="878"/>
      <c r="E431" s="878"/>
      <c r="F431" s="878"/>
      <c r="G431" s="878"/>
      <c r="H431" s="878"/>
    </row>
    <row r="432" spans="3:8">
      <c r="C432" s="878"/>
      <c r="D432" s="878"/>
      <c r="E432" s="878"/>
      <c r="F432" s="878"/>
      <c r="G432" s="878"/>
      <c r="H432" s="878"/>
    </row>
    <row r="433" spans="3:8">
      <c r="C433" s="878"/>
      <c r="D433" s="878"/>
      <c r="E433" s="878"/>
      <c r="F433" s="878"/>
      <c r="G433" s="878"/>
      <c r="H433" s="878"/>
    </row>
    <row r="434" spans="3:8">
      <c r="C434" s="878"/>
      <c r="D434" s="878"/>
      <c r="E434" s="878"/>
      <c r="F434" s="878"/>
      <c r="G434" s="878"/>
      <c r="H434" s="878"/>
    </row>
    <row r="435" spans="3:8">
      <c r="C435" s="878"/>
      <c r="D435" s="878"/>
      <c r="E435" s="878"/>
      <c r="F435" s="878"/>
      <c r="G435" s="878"/>
      <c r="H435" s="878"/>
    </row>
    <row r="436" spans="3:8">
      <c r="C436" s="878"/>
      <c r="D436" s="878"/>
      <c r="E436" s="878"/>
      <c r="F436" s="878"/>
      <c r="G436" s="878"/>
      <c r="H436" s="878"/>
    </row>
    <row r="437" spans="3:8">
      <c r="C437" s="878"/>
      <c r="D437" s="878"/>
      <c r="E437" s="878"/>
      <c r="F437" s="878"/>
      <c r="G437" s="878"/>
      <c r="H437" s="878"/>
    </row>
    <row r="438" spans="3:8">
      <c r="C438" s="878"/>
      <c r="D438" s="878"/>
      <c r="E438" s="878"/>
      <c r="F438" s="878"/>
      <c r="G438" s="878"/>
      <c r="H438" s="878"/>
    </row>
    <row r="439" spans="3:8">
      <c r="C439" s="878"/>
      <c r="D439" s="878"/>
      <c r="E439" s="878"/>
      <c r="F439" s="878"/>
      <c r="G439" s="878"/>
      <c r="H439" s="878"/>
    </row>
    <row r="440" spans="3:8">
      <c r="C440" s="878"/>
      <c r="D440" s="878"/>
      <c r="E440" s="878"/>
      <c r="F440" s="878"/>
      <c r="G440" s="878"/>
      <c r="H440" s="878"/>
    </row>
    <row r="441" spans="3:8">
      <c r="C441" s="878"/>
      <c r="D441" s="878"/>
      <c r="E441" s="878"/>
      <c r="F441" s="878"/>
      <c r="G441" s="878"/>
      <c r="H441" s="878"/>
    </row>
    <row r="442" spans="3:8">
      <c r="C442" s="878"/>
      <c r="D442" s="878"/>
      <c r="E442" s="878"/>
      <c r="F442" s="878"/>
      <c r="G442" s="878"/>
      <c r="H442" s="878"/>
    </row>
    <row r="443" spans="3:8">
      <c r="C443" s="878"/>
      <c r="D443" s="878"/>
      <c r="E443" s="878"/>
      <c r="F443" s="878"/>
      <c r="G443" s="878"/>
      <c r="H443" s="878"/>
    </row>
    <row r="445" spans="3:8">
      <c r="C445" s="878"/>
    </row>
    <row r="449" spans="2:6">
      <c r="B449" s="878"/>
      <c r="C449" s="878"/>
      <c r="D449" s="878"/>
      <c r="E449" s="878"/>
      <c r="F449" s="878"/>
    </row>
    <row r="456" spans="2:6">
      <c r="C456" s="878"/>
    </row>
    <row r="457" spans="2:6">
      <c r="C457" s="878"/>
    </row>
    <row r="458" spans="2:6">
      <c r="C458" s="878"/>
    </row>
    <row r="459" spans="2:6">
      <c r="C459" s="878"/>
    </row>
    <row r="460" spans="2:6">
      <c r="C460" s="878"/>
    </row>
    <row r="461" spans="2:6">
      <c r="C461" s="878"/>
    </row>
    <row r="462" spans="2:6">
      <c r="C462" s="878"/>
    </row>
    <row r="463" spans="2:6">
      <c r="C463" s="878"/>
    </row>
    <row r="464" spans="2:6">
      <c r="C464" s="878"/>
    </row>
    <row r="465" spans="3:3">
      <c r="C465" s="878"/>
    </row>
    <row r="466" spans="3:3">
      <c r="C466" s="878"/>
    </row>
    <row r="467" spans="3:3">
      <c r="C467" s="878"/>
    </row>
    <row r="474" spans="3:3">
      <c r="C474" s="878"/>
    </row>
    <row r="475" spans="3:3">
      <c r="C475" s="878"/>
    </row>
    <row r="476" spans="3:3">
      <c r="C476" s="878"/>
    </row>
    <row r="477" spans="3:3">
      <c r="C477" s="878"/>
    </row>
    <row r="478" spans="3:3">
      <c r="C478" s="878"/>
    </row>
    <row r="479" spans="3:3">
      <c r="C479" s="878"/>
    </row>
    <row r="480" spans="3:3">
      <c r="C480" s="878"/>
    </row>
    <row r="481" spans="3:3">
      <c r="C481" s="878"/>
    </row>
    <row r="482" spans="3:3">
      <c r="C482" s="878"/>
    </row>
    <row r="483" spans="3:3">
      <c r="C483" s="878"/>
    </row>
    <row r="484" spans="3:3">
      <c r="C484" s="878"/>
    </row>
    <row r="485" spans="3:3">
      <c r="C485" s="878"/>
    </row>
    <row r="486" spans="3:3">
      <c r="C486" s="878"/>
    </row>
    <row r="487" spans="3:3">
      <c r="C487" s="878"/>
    </row>
    <row r="488" spans="3:3">
      <c r="C488" s="878"/>
    </row>
    <row r="489" spans="3:3">
      <c r="C489" s="878"/>
    </row>
    <row r="490" spans="3:3">
      <c r="C490" s="878"/>
    </row>
    <row r="491" spans="3:3">
      <c r="C491" s="878"/>
    </row>
    <row r="492" spans="3:3">
      <c r="C492" s="878"/>
    </row>
    <row r="493" spans="3:3">
      <c r="C493" s="878"/>
    </row>
    <row r="494" spans="3:3">
      <c r="C494" s="878"/>
    </row>
    <row r="495" spans="3:3">
      <c r="C495" s="878"/>
    </row>
    <row r="496" spans="3:3">
      <c r="C496" s="878"/>
    </row>
    <row r="497" spans="3:3">
      <c r="C497" s="878"/>
    </row>
    <row r="498" spans="3:3">
      <c r="C498" s="878"/>
    </row>
    <row r="499" spans="3:3">
      <c r="C499" s="878"/>
    </row>
    <row r="500" spans="3:3">
      <c r="C500" s="878"/>
    </row>
    <row r="501" spans="3:3">
      <c r="C501" s="878"/>
    </row>
    <row r="502" spans="3:3">
      <c r="C502" s="878"/>
    </row>
    <row r="503" spans="3:3">
      <c r="C503" s="878"/>
    </row>
    <row r="504" spans="3:3">
      <c r="C504" s="878"/>
    </row>
    <row r="505" spans="3:3">
      <c r="C505" s="878"/>
    </row>
  </sheetData>
  <sheetProtection algorithmName="SHA-512" hashValue="y9IGpCmLX73BjLOeOpyvf2itKj8TiNSJAnfEVfbw2FgB9tUf0kmxtXi+6bRGGQkkT4oAIEgmxUJ3s0GHJG4Iug==" saltValue="q8ttxP/hBs7eBx5+SZdLxw==" spinCount="100000" sheet="1" objects="1" scenarios="1"/>
  <mergeCells count="22">
    <mergeCell ref="T15:T16"/>
    <mergeCell ref="U15:U16"/>
    <mergeCell ref="V14:X15"/>
    <mergeCell ref="C15:C16"/>
    <mergeCell ref="D15:D16"/>
    <mergeCell ref="E15:E16"/>
    <mergeCell ref="F15:F16"/>
    <mergeCell ref="G15:G16"/>
    <mergeCell ref="H15:H16"/>
    <mergeCell ref="I15:I16"/>
    <mergeCell ref="J15:J16"/>
    <mergeCell ref="O15:O16"/>
    <mergeCell ref="O14:U14"/>
    <mergeCell ref="P15:P16"/>
    <mergeCell ref="Q15:Q16"/>
    <mergeCell ref="R15:R16"/>
    <mergeCell ref="S15:S16"/>
    <mergeCell ref="A14:A16"/>
    <mergeCell ref="B14:B16"/>
    <mergeCell ref="C14:J14"/>
    <mergeCell ref="K14:M15"/>
    <mergeCell ref="N14:N16"/>
  </mergeCells>
  <conditionalFormatting sqref="C25:X25">
    <cfRule type="expression" dxfId="5" priority="5">
      <formula>C27&gt;0</formula>
    </cfRule>
    <cfRule type="expression" dxfId="4" priority="6">
      <formula>"C27&gt;0"</formula>
    </cfRule>
  </conditionalFormatting>
  <conditionalFormatting sqref="A34:X34">
    <cfRule type="expression" dxfId="3" priority="3">
      <formula>A36&gt;0</formula>
    </cfRule>
    <cfRule type="expression" dxfId="2" priority="4">
      <formula>"C27&gt;0"</formula>
    </cfRule>
  </conditionalFormatting>
  <conditionalFormatting sqref="A43:F43">
    <cfRule type="expression" dxfId="1" priority="1">
      <formula>A45&gt;0</formula>
    </cfRule>
    <cfRule type="expression" dxfId="0" priority="2">
      <formula>"C27&gt;0"</formula>
    </cfRule>
  </conditionalFormatting>
  <pageMargins left="0.7" right="0.7" top="0.75" bottom="0.75" header="0.3" footer="0.3"/>
  <pageSetup paperSize="9" orientation="landscape" r:id="rId1"/>
</worksheet>
</file>

<file path=customUI/customUI14.xml><?xml version="1.0" encoding="utf-8"?>
<customUI xmlns="http://schemas.microsoft.com/office/2009/07/customui">
  <ribbon startFromScratch="false">
    <tabs>
      <tab idMso="TabData" visible="false"/>
      <tab idMso="TabInsert" visible="false"/>
      <tab idMso="TabDeveloper" visible="false"/>
      <tab idMso="TabFormulas" visible="false"/>
      <tab idMso="TabView">
        <group idMso="GroupMacros" visible="false"/>
      </tab>
      <tab idMso="TabPowerPivot" visible="false"/>
      <tab idMso="TabHome">
        <group idMso="GroupFont" visible="false"/>
        <group idMso="GroupAlignmentExcel" visible="false"/>
        <group idMso="GroupStyles" visible="false"/>
        <group idMso="GroupNumber" visible="false"/>
        <group idMso="GroupCells" visible="false"/>
      </tab>
      <tab idMso="TabReview">
        <group idMso="GroupInk" visible="false"/>
        <group idMso="GroupProofing" visible="false"/>
        <group idMso="GroupLanguage" visible="false"/>
        <group idMso="GroupAccessibility" visible="false"/>
        <group idMso="GroupComments" visible="false"/>
        <group idMso="GroupInsights" visible="false"/>
      </tab>
    </tabs>
  </ribbon>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229</vt:i4>
      </vt:variant>
    </vt:vector>
  </HeadingPairs>
  <TitlesOfParts>
    <vt:vector size="240" baseType="lpstr">
      <vt:lpstr>SAN</vt:lpstr>
      <vt:lpstr>c2Sp_Sext_cab_spital</vt:lpstr>
      <vt:lpstr>c2Sp_Sext_cab_ambulator</vt:lpstr>
      <vt:lpstr>c2Amb_spec</vt:lpstr>
      <vt:lpstr>c3tbcSp_Sext</vt:lpstr>
      <vt:lpstr>c4</vt:lpstr>
      <vt:lpstr>c7</vt:lpstr>
      <vt:lpstr>c10</vt:lpstr>
      <vt:lpstr>c14</vt:lpstr>
      <vt:lpstr>c15</vt:lpstr>
      <vt:lpstr>Laboratoare_sali_operatie</vt:lpstr>
      <vt:lpstr>ALERGOLOGIE_SI_IMUNOLOGIE</vt:lpstr>
      <vt:lpstr>ATI_1</vt:lpstr>
      <vt:lpstr>ATI_2</vt:lpstr>
      <vt:lpstr>ATI_3</vt:lpstr>
      <vt:lpstr>ATI_4</vt:lpstr>
      <vt:lpstr>ATI_5</vt:lpstr>
      <vt:lpstr>ATI_COPII_1</vt:lpstr>
      <vt:lpstr>ATI_COPII_2</vt:lpstr>
      <vt:lpstr>ATI_COPII_3</vt:lpstr>
      <vt:lpstr>ATI_COPII_4</vt:lpstr>
      <vt:lpstr>ATI_COPII_5</vt:lpstr>
      <vt:lpstr>ATI_COPII_6</vt:lpstr>
      <vt:lpstr>BOLI_CRONICE</vt:lpstr>
      <vt:lpstr>BOLI_INFECŢIOASE_1</vt:lpstr>
      <vt:lpstr>BOLI_INFECŢIOASE_2</vt:lpstr>
      <vt:lpstr>BOLI_INFECŢIOASE_3</vt:lpstr>
      <vt:lpstr>BOLI_INFECŢIOASE_4</vt:lpstr>
      <vt:lpstr>BOLI_INFECŢIOASE_5</vt:lpstr>
      <vt:lpstr>BOLI_INFECŢIOASE_6</vt:lpstr>
      <vt:lpstr>BOLI_INFECTIOASE_COPII_1</vt:lpstr>
      <vt:lpstr>BOLI_INFECTIOASE_COPII_2</vt:lpstr>
      <vt:lpstr>BOLI_INFECTIOASE_COPII_3</vt:lpstr>
      <vt:lpstr>BOLI_INFECTIOASE_COPII_4</vt:lpstr>
      <vt:lpstr>BOLI_INFECTIOASE_COPII_5</vt:lpstr>
      <vt:lpstr>BOLI_INFECTIOASE_COPII_6</vt:lpstr>
      <vt:lpstr>BOLI_INFECTIOASE_HIV_SIDA_1</vt:lpstr>
      <vt:lpstr>BOLI_INFECTIOASE_HIV_SIDA_2</vt:lpstr>
      <vt:lpstr>BOLI_INFECTIOASE_SI_TROPICALE</vt:lpstr>
      <vt:lpstr>BOLI_PROFESIONALE</vt:lpstr>
      <vt:lpstr>CARDIOLOGIE_1</vt:lpstr>
      <vt:lpstr>CARDIOLOGIE_2</vt:lpstr>
      <vt:lpstr>CARDIOLOGIE_3</vt:lpstr>
      <vt:lpstr>CARDIOLOGIE_4</vt:lpstr>
      <vt:lpstr>CARDIOLOGIE_PEDIATRICA_1</vt:lpstr>
      <vt:lpstr>CARDIOLOGIE_PEDIATRICA_2</vt:lpstr>
      <vt:lpstr>CARDIOLOGIE_PEDIATRICA_3</vt:lpstr>
      <vt:lpstr>CHIRURGIE_CARDIACA_SI_A_VASELOR_MARI</vt:lpstr>
      <vt:lpstr>CHIRURGIE_CARDIOVASCULARA_1</vt:lpstr>
      <vt:lpstr>CHIRURGIE_CARDIOVASCULARA_2</vt:lpstr>
      <vt:lpstr>CHIRURGIE_ENDOCRINA</vt:lpstr>
      <vt:lpstr>CHIRURGIE_GENERALA_1</vt:lpstr>
      <vt:lpstr>CHIRURGIE_GENERALA_2</vt:lpstr>
      <vt:lpstr>CHIRURGIE_GENERALA_3</vt:lpstr>
      <vt:lpstr>CHIRURGIE_GENERALA_4</vt:lpstr>
      <vt:lpstr>CHIRURGIE_GENERALA_5</vt:lpstr>
      <vt:lpstr>CHIRURGIE_ONCOLOGICA_1</vt:lpstr>
      <vt:lpstr>CHIRURGIE_ONCOLOGICA_2</vt:lpstr>
      <vt:lpstr>CHIRURGIE_ONCOLOGICA_3</vt:lpstr>
      <vt:lpstr>CHIRURGIE_ONCOLOGICA_ORL_CHIRURGIE_CERVICO_FACIALA_SI_ONCOLOGIE_LARINGIANA</vt:lpstr>
      <vt:lpstr>CHIRURGIE_ORALA_SI_MAXILO_FACIALA_1</vt:lpstr>
      <vt:lpstr>CHIRURGIE_ORALA_SI_MAXILO_FACIALA_2</vt:lpstr>
      <vt:lpstr>CHIRURGIE_ORALA_SI_MAXILO_FACIALA_3</vt:lpstr>
      <vt:lpstr>CHIRURGIE_ORALA_SI_MAXILO_FACIALA_4</vt:lpstr>
      <vt:lpstr>CHIRURGIE_ORALA_SI_MAXILO_FACIALA_5</vt:lpstr>
      <vt:lpstr>CHIRURGIE_PEDIATRICA_1</vt:lpstr>
      <vt:lpstr>CHIRURGIE_PEDIATRICA_2</vt:lpstr>
      <vt:lpstr>CHIRURGIE_PLASTICA_MICROCHIRURGIE_RECONSTRUCTIVA</vt:lpstr>
      <vt:lpstr>CHIRURGIE_SI_ORTOPEDIE_INFANTILA_PEDIATRICA</vt:lpstr>
      <vt:lpstr>CHIRURGIE_TORACICA</vt:lpstr>
      <vt:lpstr>CHIRURGIE_TORACICA_TBC</vt:lpstr>
      <vt:lpstr>CHIRURGIE_VASCULARA_1</vt:lpstr>
      <vt:lpstr>CRONICI_1</vt:lpstr>
      <vt:lpstr>CRONICI_2</vt:lpstr>
      <vt:lpstr>DERMATOVENEROLOGIE_1</vt:lpstr>
      <vt:lpstr>DERMATOVENEROLOGIE_2</vt:lpstr>
      <vt:lpstr>DERMATOVENEROLOGIE_3</vt:lpstr>
      <vt:lpstr>DIABET_ZAHARAT_NUTRITIE_SI_BOLI_METABOLICE_1</vt:lpstr>
      <vt:lpstr>DIABET_ZAHARAT_NUTRITIE_SI_BOLI_METABOLICE_2</vt:lpstr>
      <vt:lpstr>DIABET_ZAHARAT_NUTRITIE_SI_BOLI_METABOLICE_3</vt:lpstr>
      <vt:lpstr>ENDOCRINOLOGIE_1</vt:lpstr>
      <vt:lpstr>ENDOCRINOLOGIE_2</vt:lpstr>
      <vt:lpstr>ENDOCRINOLOGIE_3</vt:lpstr>
      <vt:lpstr>ENDOCRINOLOGIE_4</vt:lpstr>
      <vt:lpstr>ENDOCRINOLOGIE_5</vt:lpstr>
      <vt:lpstr>ENDOCRINOLOGIE_6</vt:lpstr>
      <vt:lpstr>ENDOCRINOLOGIE_7</vt:lpstr>
      <vt:lpstr>GASTROENTEROLOGIE_1</vt:lpstr>
      <vt:lpstr>GASTROENTEROLOGIE_2</vt:lpstr>
      <vt:lpstr>GASTROENTEROLOGIE_HEPATOLOGIE</vt:lpstr>
      <vt:lpstr>GERIATRIE_SI_GERONTOLOGIE_1</vt:lpstr>
      <vt:lpstr>GERIATRIE_SI_GERONTOLOGIE_2</vt:lpstr>
      <vt:lpstr>GERIATRIE_SI_GERONTOLOGIE_3</vt:lpstr>
      <vt:lpstr>GERIATRIE_SI_GERONTOLOGIE_4</vt:lpstr>
      <vt:lpstr>GINECOLOGIE_1</vt:lpstr>
      <vt:lpstr>GINECOLOGIE_2</vt:lpstr>
      <vt:lpstr>HEMATOLOGIE_1</vt:lpstr>
      <vt:lpstr>HEMATOLOGIE_2</vt:lpstr>
      <vt:lpstr>HEMATOLOGIE_3</vt:lpstr>
      <vt:lpstr>HEMATOLOGIE_4</vt:lpstr>
      <vt:lpstr>HEMATOLOGIE_5</vt:lpstr>
      <vt:lpstr>HEMATOLOGIE_6</vt:lpstr>
      <vt:lpstr>HEMATOLOGIE_HEMOFILIE</vt:lpstr>
      <vt:lpstr>MEDICINA_INTERNA_1</vt:lpstr>
      <vt:lpstr>MEDICINA_INTERNA_2</vt:lpstr>
      <vt:lpstr>MEDICINA_INTERNA_3</vt:lpstr>
      <vt:lpstr>MEDICINA_INTERNA_CRONICI</vt:lpstr>
      <vt:lpstr>NEFROLOGIE_1</vt:lpstr>
      <vt:lpstr>NEFROLOGIE_2</vt:lpstr>
      <vt:lpstr>NEFROLOGIE_3</vt:lpstr>
      <vt:lpstr>NEFROLOGIE_PEDIATRICA</vt:lpstr>
      <vt:lpstr>NEFROLOGIE_PENTRU_DIABETICI</vt:lpstr>
      <vt:lpstr>NEONATOLOGIE_1</vt:lpstr>
      <vt:lpstr>NEONATOLOGIE_2</vt:lpstr>
      <vt:lpstr>NEONATOLOGIE_PREMATURI</vt:lpstr>
      <vt:lpstr>NEUROCHIRURGIE_1</vt:lpstr>
      <vt:lpstr>NEUROCHIRURGIE_2</vt:lpstr>
      <vt:lpstr>NEUROCHIRURGIE_3</vt:lpstr>
      <vt:lpstr>NEUROCHIRURGIE_4</vt:lpstr>
      <vt:lpstr>NEUROCHIRURGIE_5</vt:lpstr>
      <vt:lpstr>NEUROLOGIE_1</vt:lpstr>
      <vt:lpstr>NEUROLOGIE_2</vt:lpstr>
      <vt:lpstr>NEUROLOGIE_PEDIATRICA</vt:lpstr>
      <vt:lpstr>OBSTETRICA_1</vt:lpstr>
      <vt:lpstr>OBSTETRICA_2</vt:lpstr>
      <vt:lpstr>OBSTETRICA_3</vt:lpstr>
      <vt:lpstr>OBSTETRICA_4</vt:lpstr>
      <vt:lpstr>OBSTETRICA_FIZIOLOGICA</vt:lpstr>
      <vt:lpstr>OBSTETRICA_GINECOLOGIE_1</vt:lpstr>
      <vt:lpstr>OBSTETRICA_GINECOLOGIE_2</vt:lpstr>
      <vt:lpstr>OBSTETRICA_GINECOLOGIE_3</vt:lpstr>
      <vt:lpstr>OBSTETRICA_GINECOLOGIE_4</vt:lpstr>
      <vt:lpstr>OBSTETRICA_GINECOLOGIE_NASTERI_PRECIPITATE</vt:lpstr>
      <vt:lpstr>OBSTETRICA_PATOLOGICA</vt:lpstr>
      <vt:lpstr>OFTALMOLOGIE_1</vt:lpstr>
      <vt:lpstr>OFTALMOLOGIE_2</vt:lpstr>
      <vt:lpstr>OFTALMOLOGIE_3</vt:lpstr>
      <vt:lpstr>ONCOLOGIE_MEDICALA_1</vt:lpstr>
      <vt:lpstr>ONCOLOGIE_MEDICALA_2</vt:lpstr>
      <vt:lpstr>ONCOLOGIE_PEDIATRICA</vt:lpstr>
      <vt:lpstr>ORL</vt:lpstr>
      <vt:lpstr>ORL_MICROCHIRURGIE_OTOLOGICA</vt:lpstr>
      <vt:lpstr>ORTOPEDIE_SI_TRAUMATOLOGIE_1</vt:lpstr>
      <vt:lpstr>ORTOPEDIE_SI_TRAUMATOLOGIE_2</vt:lpstr>
      <vt:lpstr>ORTOPEDIE_SI_TRAUMATOLOGIE_3</vt:lpstr>
      <vt:lpstr>PEDIATRIE_1</vt:lpstr>
      <vt:lpstr>PEDIATRIE_2</vt:lpstr>
      <vt:lpstr>PEDIATRIE_3</vt:lpstr>
      <vt:lpstr>PEDIATRIE_4</vt:lpstr>
      <vt:lpstr>PEDIATRIE_5</vt:lpstr>
      <vt:lpstr>PEDIATRIE_6</vt:lpstr>
      <vt:lpstr>PEDIATRIE_NEFROLOGIE</vt:lpstr>
      <vt:lpstr>PNEUMOLOGIE_COPII_DIN_SECTIILE_TBC</vt:lpstr>
      <vt:lpstr>PNEUMOLOGIE_DIN_SECTIILE_MEDICALE</vt:lpstr>
      <vt:lpstr>PNEUMOLOGIE_DIN_SECTIILE_TBC_1</vt:lpstr>
      <vt:lpstr>PNEUMOLOGIE_DIN_SECTIILE_TBC_2</vt:lpstr>
      <vt:lpstr>PNEUMOLOGIE_DIN_SECTIILE_TBC_3</vt:lpstr>
      <vt:lpstr>PNEUMOLOGIE_DIN_SECTIILE_TBC_4</vt:lpstr>
      <vt:lpstr>PNEUMOLOGIE_DIN_SECTIILE_TBC_5</vt:lpstr>
      <vt:lpstr>PNEUMOLOGIE_DIN_SECTIILE_TBC_6</vt:lpstr>
      <vt:lpstr>PNEUMOLOGIE_DIN_SECTIILE_TBC_7</vt:lpstr>
      <vt:lpstr>PNEUMOLOGIE_DIN_SECTIILE_TBC_8</vt:lpstr>
      <vt:lpstr>PNEUMOLOGIE_TBC_1</vt:lpstr>
      <vt:lpstr>PNEUMOLOGIE_TBC_2</vt:lpstr>
      <vt:lpstr>PNEUMOLOGIE_TBC_3</vt:lpstr>
      <vt:lpstr>PNEUMOLOGIE_TBC_4</vt:lpstr>
      <vt:lpstr>PNEUMOLOGIE_TBC_5</vt:lpstr>
      <vt:lpstr>PNEUMOLOGIE_TBC_6</vt:lpstr>
      <vt:lpstr>PSIHIATRIE_1</vt:lpstr>
      <vt:lpstr>PSIHIATRIE_2</vt:lpstr>
      <vt:lpstr>PSIHIATRIE_3</vt:lpstr>
      <vt:lpstr>PSIHIATRIE_ACUTI_1</vt:lpstr>
      <vt:lpstr>PSIHIATRIE_ACUTI_10</vt:lpstr>
      <vt:lpstr>PSIHIATRIE_ACUTI_11</vt:lpstr>
      <vt:lpstr>PSIHIATRIE_ACUTI_12</vt:lpstr>
      <vt:lpstr>PSIHIATRIE_ACUTI_13</vt:lpstr>
      <vt:lpstr>PSIHIATRIE_ACUTI_14</vt:lpstr>
      <vt:lpstr>PSIHIATRIE_ACUTI_15</vt:lpstr>
      <vt:lpstr>PSIHIATRIE_ACUTI_16</vt:lpstr>
      <vt:lpstr>PSIHIATRIE_ACUTI_2</vt:lpstr>
      <vt:lpstr>PSIHIATRIE_ACUTI_3</vt:lpstr>
      <vt:lpstr>PSIHIATRIE_ACUTI_4</vt:lpstr>
      <vt:lpstr>PSIHIATRIE_ACUTI_5</vt:lpstr>
      <vt:lpstr>PSIHIATRIE_ACUTI_6</vt:lpstr>
      <vt:lpstr>PSIHIATRIE_ACUTI_7</vt:lpstr>
      <vt:lpstr>PSIHIATRIE_ACUTI_8</vt:lpstr>
      <vt:lpstr>PSIHIATRIE_ACUTI_9</vt:lpstr>
      <vt:lpstr>PSIHIATRIE_CRONICI_1</vt:lpstr>
      <vt:lpstr>PSIHIATRIE_CRONICI_10</vt:lpstr>
      <vt:lpstr>PSIHIATRIE_CRONICI_11</vt:lpstr>
      <vt:lpstr>PSIHIATRIE_CRONICI_12</vt:lpstr>
      <vt:lpstr>PSIHIATRIE_CRONICI_13</vt:lpstr>
      <vt:lpstr>PSIHIATRIE_CRONICI_14</vt:lpstr>
      <vt:lpstr>PSIHIATRIE_CRONICI_15</vt:lpstr>
      <vt:lpstr>PSIHIATRIE_CRONICI_16</vt:lpstr>
      <vt:lpstr>PSIHIATRIE_CRONICI_2</vt:lpstr>
      <vt:lpstr>PSIHIATRIE_CRONICI_3</vt:lpstr>
      <vt:lpstr>PSIHIATRIE_CRONICI_4</vt:lpstr>
      <vt:lpstr>PSIHIATRIE_CRONICI_5</vt:lpstr>
      <vt:lpstr>PSIHIATRIE_CRONICI_6</vt:lpstr>
      <vt:lpstr>PSIHIATRIE_CRONICI_7</vt:lpstr>
      <vt:lpstr>PSIHIATRIE_CRONICI_8</vt:lpstr>
      <vt:lpstr>PSIHIATRIE_CRONICI_9</vt:lpstr>
      <vt:lpstr>PSIHIATRIE_DROGODEPENDENTA</vt:lpstr>
      <vt:lpstr>PSIHIATRIE_GERONTOPSIHIATRIE</vt:lpstr>
      <vt:lpstr>PSIHIATRIE_PEDIATRICA_COPII</vt:lpstr>
      <vt:lpstr>PSIHIATRIE_PSIHOSOMATICA</vt:lpstr>
      <vt:lpstr>PSIHIATRIE_PSIHOZE</vt:lpstr>
      <vt:lpstr>RADIOTERAPIE_1</vt:lpstr>
      <vt:lpstr>RADIOTERAPIE_2</vt:lpstr>
      <vt:lpstr>RADIOTERAPIE_3</vt:lpstr>
      <vt:lpstr>RADIOTERAPIE_M_AP_N</vt:lpstr>
      <vt:lpstr>RECUPERARE_BOLI_CARDIOVASCULARE_1</vt:lpstr>
      <vt:lpstr>RECUPERARE_BOLI_CARDIOVASCULARE_10</vt:lpstr>
      <vt:lpstr>RECUPERARE_BOLI_CARDIOVASCULARE_2</vt:lpstr>
      <vt:lpstr>RECUPERARE_BOLI_CARDIOVASCULARE_3</vt:lpstr>
      <vt:lpstr>RECUPERARE_BOLI_CARDIOVASCULARE_4</vt:lpstr>
      <vt:lpstr>RECUPERARE_BOLI_CARDIOVASCULARE_5</vt:lpstr>
      <vt:lpstr>RECUPERARE_BOLI_CARDIOVASCULARE_6</vt:lpstr>
      <vt:lpstr>RECUPERARE_BOLI_CARDIOVASCULARE_7</vt:lpstr>
      <vt:lpstr>RECUPERARE_BOLI_CARDIOVASCULARE_8</vt:lpstr>
      <vt:lpstr>RECUPERARE_BOLI_CARDIOVASCULARE_9</vt:lpstr>
      <vt:lpstr>RECUPERARE_MEDICINA_FIZICA_SI_BALNEOLOGIE_1</vt:lpstr>
      <vt:lpstr>RECUPERARE_MEDICINA_FIZICA_SI_BALNEOLOGIE_2</vt:lpstr>
      <vt:lpstr>RECUPERARE_MEDICINA_FIZICA_SI_BALNEOLOGIE_3</vt:lpstr>
      <vt:lpstr>RECUPERARE_NEUROPSIHOMOTORIE_COPII</vt:lpstr>
      <vt:lpstr>RECUPERARE_ORTOPEDIE_SI_TRAUMATOLOGIE</vt:lpstr>
      <vt:lpstr>REUMATOLOGIE_1</vt:lpstr>
      <vt:lpstr>REUMATOLOGIE_2</vt:lpstr>
      <vt:lpstr>REUMATOLOGIE_3</vt:lpstr>
      <vt:lpstr>Sectii</vt:lpstr>
      <vt:lpstr>Tip_clinic</vt:lpstr>
      <vt:lpstr>Tip_sectie</vt:lpstr>
      <vt:lpstr>TOXICOLOGIE_1</vt:lpstr>
      <vt:lpstr>TOXICOLOGIE_2</vt:lpstr>
      <vt:lpstr>TOXICOMANIE</vt:lpstr>
      <vt:lpstr>UROLOGIE_1</vt:lpstr>
      <vt:lpstr>UROLOGIE_2</vt:lpstr>
      <vt:lpstr>UROLOGIE_3</vt:lpstr>
      <vt:lpstr>UROLOGIE_4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cristian.calomfirescu</dc:creator>
  <cp:lastModifiedBy>alexandru.partin</cp:lastModifiedBy>
  <cp:lastPrinted>2022-12-28T11:26:09Z</cp:lastPrinted>
  <dcterms:created xsi:type="dcterms:W3CDTF">2022-11-14T06:37:28Z</dcterms:created>
  <dcterms:modified xsi:type="dcterms:W3CDTF">2023-01-10T06:38:22Z</dcterms:modified>
</cp:coreProperties>
</file>